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Управление культуры, молодёжной политики и спорта\#Отдел КП\РЕАЛИЗАЦИЯ ПРОГРАММЫ\2019-2021\детализированный перечень\изменения №5 ПРОЕКТ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 calcMode="manual"/>
</workbook>
</file>

<file path=xl/calcChain.xml><?xml version="1.0" encoding="utf-8"?>
<calcChain xmlns="http://schemas.openxmlformats.org/spreadsheetml/2006/main">
  <c r="G157" i="1" l="1"/>
  <c r="G10" i="1" l="1"/>
  <c r="G143" i="1"/>
  <c r="G140" i="1"/>
  <c r="G45" i="1"/>
  <c r="G120" i="1" l="1"/>
  <c r="G71" i="1"/>
  <c r="G210" i="1"/>
  <c r="I157" i="1"/>
  <c r="H157" i="1"/>
  <c r="G162" i="1" l="1"/>
  <c r="G158" i="1" s="1"/>
  <c r="G96" i="1"/>
  <c r="G153" i="1" l="1"/>
  <c r="H153" i="1"/>
  <c r="I153" i="1"/>
  <c r="G237" i="1" l="1"/>
  <c r="G234" i="1" l="1"/>
  <c r="G213" i="1" l="1"/>
  <c r="G232" i="1"/>
  <c r="G214" i="1" s="1"/>
  <c r="I162" i="1"/>
  <c r="H162" i="1"/>
  <c r="I125" i="1" l="1"/>
  <c r="H125" i="1"/>
  <c r="I123" i="1"/>
  <c r="H123" i="1"/>
  <c r="I120" i="1"/>
  <c r="H120" i="1"/>
  <c r="I96" i="1"/>
  <c r="H96" i="1"/>
  <c r="I71" i="1"/>
  <c r="H71" i="1"/>
  <c r="I45" i="1"/>
  <c r="I19" i="1" s="1"/>
  <c r="H45" i="1"/>
  <c r="H19" i="1" l="1"/>
  <c r="G123" i="1"/>
  <c r="G19" i="1" s="1"/>
  <c r="G18" i="1" s="1"/>
  <c r="G125" i="1"/>
  <c r="H158" i="1"/>
  <c r="I158" i="1"/>
  <c r="G165" i="1"/>
  <c r="G163" i="1" s="1"/>
  <c r="H165" i="1"/>
  <c r="I165" i="1"/>
  <c r="G167" i="1"/>
  <c r="H167" i="1"/>
  <c r="I167" i="1"/>
  <c r="H210" i="1"/>
  <c r="I210" i="1"/>
  <c r="H213" i="1"/>
  <c r="I213" i="1"/>
  <c r="H232" i="1"/>
  <c r="I232" i="1"/>
  <c r="H234" i="1"/>
  <c r="I234" i="1"/>
  <c r="H237" i="1"/>
  <c r="I237" i="1"/>
  <c r="G8" i="1" l="1"/>
  <c r="I214" i="1"/>
  <c r="H163" i="1"/>
  <c r="I163" i="1"/>
  <c r="H214" i="1"/>
  <c r="H18" i="1"/>
  <c r="I18" i="1"/>
  <c r="H8" i="1" l="1"/>
  <c r="I8" i="1"/>
</calcChain>
</file>

<file path=xl/sharedStrings.xml><?xml version="1.0" encoding="utf-8"?>
<sst xmlns="http://schemas.openxmlformats.org/spreadsheetml/2006/main" count="745" uniqueCount="220">
  <si>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</si>
  <si>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</si>
  <si>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</si>
  <si>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</si>
  <si>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</si>
  <si>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</si>
  <si>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</si>
  <si>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</si>
  <si>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</si>
  <si>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</si>
  <si>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</si>
  <si>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</si>
  <si>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</si>
  <si>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</si>
  <si>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</si>
  <si>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</si>
  <si>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</si>
  <si>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</si>
  <si>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</si>
  <si>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</si>
  <si>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</si>
  <si>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</si>
  <si>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</si>
  <si>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</si>
  <si>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</si>
  <si>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</si>
  <si>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</si>
  <si>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</si>
  <si>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</si>
  <si>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</si>
  <si>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</si>
  <si>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</si>
  <si>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</si>
  <si>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</si>
  <si>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</si>
  <si>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</si>
  <si>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</si>
  <si>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</si>
  <si>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</si>
  <si>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</si>
  <si>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</si>
  <si>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</si>
  <si>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</si>
  <si>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</si>
  <si>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</si>
  <si>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</si>
  <si>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</si>
  <si>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</si>
  <si>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</si>
  <si>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</si>
  <si>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</si>
  <si>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</si>
  <si>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</si>
  <si>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</si>
  <si>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</si>
  <si>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</si>
  <si>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</si>
  <si>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</si>
  <si>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</si>
  <si>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</si>
  <si>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</si>
  <si>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</si>
  <si>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</si>
  <si>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</si>
  <si>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</si>
  <si>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</si>
  <si>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</si>
  <si>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</si>
  <si>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</si>
  <si>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</si>
  <si>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</si>
  <si>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</si>
  <si>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</si>
  <si>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</si>
  <si>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</si>
  <si>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</si>
  <si>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</si>
  <si>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</si>
  <si>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</si>
  <si>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</si>
  <si>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</si>
  <si>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</si>
  <si>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</si>
  <si>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</si>
  <si>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</si>
  <si>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</si>
  <si>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</si>
  <si>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</si>
  <si>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</si>
  <si>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</si>
  <si>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</si>
  <si>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</si>
  <si>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</si>
  <si>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</si>
  <si>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</si>
  <si>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</si>
  <si>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</si>
  <si>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</si>
  <si>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</si>
  <si>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</si>
  <si>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</si>
  <si>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</si>
  <si>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</si>
  <si>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</si>
  <si>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</si>
  <si>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</si>
  <si>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</si>
  <si>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</si>
  <si>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</si>
  <si>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</si>
  <si>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</si>
  <si>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</si>
  <si>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</si>
  <si>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</si>
  <si>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t>2020 год</t>
  </si>
  <si>
    <t>Объем бюджетных ассигнований по годам реализации (тыс. рублей)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</si>
  <si>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</si>
  <si>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</si>
  <si>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</si>
  <si>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</si>
  <si>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</si>
  <si>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</si>
  <si>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</si>
  <si>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</si>
  <si>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</si>
  <si>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</si>
  <si>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</si>
  <si>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</si>
  <si>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</si>
  <si>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</si>
  <si>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</si>
  <si>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</si>
  <si>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</si>
  <si>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</si>
  <si>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</si>
  <si>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</si>
  <si>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</si>
  <si>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</si>
  <si>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</si>
  <si>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</si>
  <si>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</si>
  <si>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</si>
  <si>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</si>
  <si>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</si>
  <si>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</si>
  <si>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</si>
  <si>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</si>
  <si>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</si>
  <si>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</si>
  <si>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</si>
  <si>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</si>
  <si>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</si>
  <si>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</si>
  <si>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</si>
  <si>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</si>
  <si>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</si>
  <si>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</si>
  <si>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Приобретение упаковочного материала (микалентной бумаги) для хранения музейных предметов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</si>
  <si>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</si>
  <si>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</si>
  <si>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</si>
  <si>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</si>
  <si>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</si>
  <si>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</si>
  <si>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</si>
  <si>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 xml:space="preserve">февраль </t>
  </si>
  <si>
    <t xml:space="preserve">октябрь 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</si>
  <si>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 и плановый период 2020 и 2021 годов</t>
  </si>
  <si>
    <r>
      <t xml:space="preserve">Комплектование книжных фондов муниципальных общедоступных библиотек и </t>
    </r>
    <r>
      <rPr>
        <sz val="10"/>
        <rFont val="Times New Roman"/>
        <family val="1"/>
        <charset val="204"/>
      </rPr>
      <t xml:space="preserve">государственных центральных библиотек </t>
    </r>
  </si>
  <si>
    <t>ГБУК НАО «Клуб «Созвездие» п. Искателей"</t>
  </si>
  <si>
    <t>1.7</t>
  </si>
  <si>
    <t>Приобретение основных средств</t>
  </si>
  <si>
    <t>Всего по п.1.7.</t>
  </si>
  <si>
    <t>Проведение текущего и капитального ремонта</t>
  </si>
  <si>
    <t>Всего по п.1.8.</t>
  </si>
  <si>
    <t>Организация и проведение концертов в отдалённых населённых пунктах Ненецкого автономного округа («Музыка над тундрой»)</t>
  </si>
  <si>
    <t>Юбилейный  вечер «Здесь было округа начало» к 445- летию                      с. Тельвиска</t>
  </si>
  <si>
    <t>феараль</t>
  </si>
  <si>
    <t xml:space="preserve">Участие Образцового хореографического коллектива «Северок» в  в Международном  фестивале-конкурсе  </t>
  </si>
  <si>
    <t>Разработка проекта зон охраны ОКН регионального значения "Здание Администрации", и прохождение его государственной историко-культурной экспертизы</t>
  </si>
  <si>
    <t>Проведение экспертизы проектов зон охраны объектов культурного наследия "Пустозерское городище"</t>
  </si>
  <si>
    <t>Допечатная обработка и тиражирование второго издания энциклопедического словаря Ненецкий автономный округ</t>
  </si>
  <si>
    <t xml:space="preserve">Установка упавшего Поминального старообрядческого креста на предполагаемом месте казни пустозерских узников </t>
  </si>
  <si>
    <t>Всего по п. 6.1.</t>
  </si>
  <si>
    <t xml:space="preserve">Порядок
предоставления субсидий (грантов) социально
ориентированным некоммерческим
организациям, осуществляющим 
деятельность в сфере в сфере туризма, 
физической культуры и спорта
</t>
  </si>
  <si>
    <t xml:space="preserve"> июль</t>
  </si>
  <si>
    <t>Участие коми фольклорного ансамбля "Печорянка" на Международном фестивале народного творчества</t>
  </si>
  <si>
    <t>1.9</t>
  </si>
  <si>
    <t>Всего по п.1.9.</t>
  </si>
  <si>
    <t>Расходы на достижение целевых показателей по уровню заработной платы отдельных категорий работников государственных учреждений Ненецкого автономного округа в целях реализации Указов Президента Российской Федерации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</si>
  <si>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Федерации»  полномочий Российской Федерации в отношении объектов культурного наследия»</t>
    </r>
  </si>
  <si>
    <t>ГБУК НАО «Клуб «Созвездие» п. Искателей»</t>
  </si>
  <si>
    <t xml:space="preserve">Проведение Дней родного языка «Изьва кыы» («Ижемское слово»)  </t>
  </si>
  <si>
    <t>Участие Образцового ансабля ложкарей «Ладушки» в Международном  фестивале-конкурсе  детского и юношеского творчества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</si>
  <si>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«Историко-культурный и ландшафтный музей-заповедник "Пустозерск»</t>
  </si>
  <si>
    <t>Празднование памятной даты НАО «День Пустозерска»</t>
  </si>
  <si>
    <t>Реставрация экспонатов из собрания государственного бюджетного учреждения культуры «Историко-культурный и ландшафтный музей-заповедник «Пустозерск»</t>
  </si>
  <si>
    <t>Межрегиональная выставка «Пустозерск, 5 веков спустя»</t>
  </si>
  <si>
    <t>Межрегиональная выставка «Первый в Арктике»</t>
  </si>
  <si>
    <t>Межрегиональная выставка «По страницам «Жития протопопа Аввакума»</t>
  </si>
  <si>
    <t>Международная акция «Ночь в музее»</t>
  </si>
  <si>
    <t>Межрегиональная выставка «Исследователи Арктики: Артур Николаевич Чилингаров»</t>
  </si>
  <si>
    <t>Межрегиональная выставка «Сердце сердцу весть подает»</t>
  </si>
  <si>
    <t>Межрегиональная выставка «Тернистый путь к православию»</t>
  </si>
  <si>
    <t>Межрегиональная выставка «Тундры ненецкой сын»</t>
  </si>
  <si>
    <t>Межрегиональная выставка «До чего дошел прогресс»</t>
  </si>
  <si>
    <t>Межрегиональная выставка «Тайны девонского моря»</t>
  </si>
  <si>
    <t>Межрегиональная выставка «Краски земли Дерсу»</t>
  </si>
  <si>
    <t>Проведение экспертизы для обоснования принятия решения об исключении утраченных объектов культурного наследия</t>
  </si>
  <si>
    <t xml:space="preserve">Гранты в форме субсидий социально ориентированным некоммерческим организациям, осуществляющим деятельность в сфере культуры </t>
  </si>
  <si>
    <t>Приложение                                                                                         к приказу Департамента образования, культуры                                     и спорта Ненецкого автономного округа                                                                 от __________ № ____                                                                                                                «Об утверждении перечня детализированных мероприятий госдарственной программы Ненецкого автономного округа "Развитие культуры и туризма"                 на 2019 и 2021 годов»</t>
  </si>
  <si>
    <t>Региональный проект "Обеспечение качественного нового уровня развития инфраструктуры культуры ("Культурная среда")</t>
  </si>
  <si>
    <t>Региональный проект "Создание условий для реализации творческого потенциала наций" ("Творческие люди")</t>
  </si>
  <si>
    <t>Создание (реконструкция) и капитальный ремонт учреждений культурно-досугового типа в сельской местности</t>
  </si>
  <si>
    <t>1.10</t>
  </si>
  <si>
    <t>Разработка проектной документации и выполнение работ по сносу (демонтажу) зданий, сооружений и объектов незавершенного строительства</t>
  </si>
  <si>
    <t>Всего по п.1.10.</t>
  </si>
  <si>
    <t>Основное мероприятие     «Организация культурно-досуговой деятельности и сохранение народной культуры»</t>
  </si>
  <si>
    <t>3.3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</si>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</sst>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32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49" fontId="8" fillId="0" borderId="7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vertical="center" wrapText="1"/>
    </xf>
    <xf numFmtId="49" fontId="8" fillId="0" borderId="7" xfId="0" applyNumberFormat="1" applyFont="1" applyFill="1" applyBorder="1" applyAlignment="1">
      <alignment vertical="center" wrapText="1"/>
    </xf>
    <xf numFmtId="49" fontId="8" fillId="0" borderId="10" xfId="0" applyNumberFormat="1" applyFont="1" applyFill="1" applyBorder="1" applyAlignment="1">
      <alignment horizontal="right" vertical="center" wrapText="1"/>
    </xf>
    <xf numFmtId="49" fontId="8" fillId="0" borderId="9" xfId="0" applyNumberFormat="1" applyFont="1" applyFill="1" applyBorder="1" applyAlignment="1">
      <alignment horizontal="right" vertical="center" wrapText="1"/>
    </xf>
    <xf numFmtId="49" fontId="8" fillId="0" borderId="8" xfId="0" applyNumberFormat="1" applyFont="1" applyFill="1" applyBorder="1" applyAlignment="1">
      <alignment horizontal="right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0"/>
  <sheetViews>
    <sheetView tabSelected="1" view="pageLayout" topLeftCell="A4" zoomScale="93" zoomScaleNormal="86" zoomScaleSheetLayoutView="86" zoomScalePageLayoutView="93" workbookViewId="0">
      <selection activeCell="I9" sqref="I9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9" ht="129" customHeight="1" x14ac:dyDescent="0.25">
      <c r="A1" s="2"/>
      <c r="B1" s="2"/>
      <c r="C1" s="2"/>
      <c r="D1" s="40"/>
      <c r="E1" s="40"/>
      <c r="F1" s="110" t="s">
        <v>210</v>
      </c>
      <c r="G1" s="110"/>
      <c r="H1" s="110"/>
      <c r="I1" s="110"/>
    </row>
    <row r="2" spans="1:9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45.75" customHeight="1" x14ac:dyDescent="0.25">
      <c r="A3" s="55" t="s">
        <v>167</v>
      </c>
      <c r="B3" s="55"/>
      <c r="C3" s="55"/>
      <c r="D3" s="55"/>
      <c r="E3" s="55"/>
      <c r="F3" s="55"/>
      <c r="G3" s="55"/>
      <c r="H3" s="55"/>
      <c r="I3" s="55"/>
    </row>
    <row r="4" spans="1:9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37.5" customHeight="1" x14ac:dyDescent="0.25">
      <c r="A5" s="62" t="s">
        <v>0</v>
      </c>
      <c r="B5" s="62" t="s">
        <v>1</v>
      </c>
      <c r="C5" s="62" t="s">
        <v>2</v>
      </c>
      <c r="D5" s="62" t="s">
        <v>3</v>
      </c>
      <c r="E5" s="62" t="s">
        <v>4</v>
      </c>
      <c r="F5" s="62" t="s">
        <v>5</v>
      </c>
      <c r="G5" s="71" t="s">
        <v>115</v>
      </c>
      <c r="H5" s="72"/>
      <c r="I5" s="73"/>
    </row>
    <row r="6" spans="1:9" ht="30.75" customHeight="1" x14ac:dyDescent="0.25">
      <c r="A6" s="63"/>
      <c r="B6" s="63"/>
      <c r="C6" s="63"/>
      <c r="D6" s="63"/>
      <c r="E6" s="63"/>
      <c r="F6" s="63"/>
      <c r="G6" s="37" t="s">
        <v>116</v>
      </c>
      <c r="H6" s="37" t="s">
        <v>114</v>
      </c>
      <c r="I6" s="37" t="s">
        <v>117</v>
      </c>
    </row>
    <row r="7" spans="1:9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9" ht="17.25" customHeight="1" x14ac:dyDescent="0.25">
      <c r="A8" s="76" t="s">
        <v>48</v>
      </c>
      <c r="B8" s="77"/>
      <c r="C8" s="77"/>
      <c r="D8" s="78"/>
      <c r="E8" s="13" t="s">
        <v>16</v>
      </c>
      <c r="F8" s="13" t="s">
        <v>15</v>
      </c>
      <c r="G8" s="44">
        <f>G9+G18+G158+G163+G214+G237+G17+G10</f>
        <v>903496.04999999981</v>
      </c>
      <c r="H8" s="12">
        <f>H9+H18+H158+H163</f>
        <v>769393.89999999979</v>
      </c>
      <c r="I8" s="12">
        <f>I9+I18+I158+I163+I214</f>
        <v>770636.69999999972</v>
      </c>
    </row>
    <row r="9" spans="1:9" ht="168.75" customHeight="1" x14ac:dyDescent="0.25">
      <c r="A9" s="74" t="s">
        <v>190</v>
      </c>
      <c r="B9" s="75"/>
      <c r="C9" s="14" t="s">
        <v>24</v>
      </c>
      <c r="D9" s="30" t="s">
        <v>46</v>
      </c>
      <c r="E9" s="13" t="s">
        <v>16</v>
      </c>
      <c r="F9" s="13" t="s">
        <v>15</v>
      </c>
      <c r="G9" s="12">
        <v>626.4</v>
      </c>
      <c r="H9" s="12">
        <v>1154.8</v>
      </c>
      <c r="I9" s="12">
        <v>1464.5</v>
      </c>
    </row>
    <row r="10" spans="1:9" ht="65.25" customHeight="1" x14ac:dyDescent="0.25">
      <c r="A10" s="74" t="s">
        <v>211</v>
      </c>
      <c r="B10" s="75"/>
      <c r="C10" s="14" t="s">
        <v>96</v>
      </c>
      <c r="D10" s="56" t="s">
        <v>213</v>
      </c>
      <c r="E10" s="13" t="s">
        <v>160</v>
      </c>
      <c r="F10" s="13" t="s">
        <v>15</v>
      </c>
      <c r="G10" s="12">
        <f>G11+G12+G13+G14+G15+G16</f>
        <v>7931.5</v>
      </c>
      <c r="H10" s="12">
        <v>0</v>
      </c>
      <c r="I10" s="12">
        <v>0</v>
      </c>
    </row>
    <row r="11" spans="1:9" ht="30" customHeight="1" x14ac:dyDescent="0.25">
      <c r="A11" s="109">
        <v>1</v>
      </c>
      <c r="B11" s="109"/>
      <c r="C11" s="53" t="s">
        <v>88</v>
      </c>
      <c r="D11" s="57"/>
      <c r="E11" s="27" t="s">
        <v>163</v>
      </c>
      <c r="F11" s="27" t="s">
        <v>15</v>
      </c>
      <c r="G11" s="3">
        <v>550.5</v>
      </c>
      <c r="H11" s="3">
        <v>0</v>
      </c>
      <c r="I11" s="3">
        <v>0</v>
      </c>
    </row>
    <row r="12" spans="1:9" ht="27" customHeight="1" x14ac:dyDescent="0.25">
      <c r="A12" s="109"/>
      <c r="B12" s="109"/>
      <c r="C12" s="53" t="s">
        <v>69</v>
      </c>
      <c r="D12" s="57"/>
      <c r="E12" s="27" t="s">
        <v>163</v>
      </c>
      <c r="F12" s="27" t="s">
        <v>15</v>
      </c>
      <c r="G12" s="3">
        <v>800</v>
      </c>
      <c r="H12" s="3">
        <v>0</v>
      </c>
      <c r="I12" s="3">
        <v>0</v>
      </c>
    </row>
    <row r="13" spans="1:9" ht="27" customHeight="1" x14ac:dyDescent="0.25">
      <c r="A13" s="109"/>
      <c r="B13" s="109"/>
      <c r="C13" s="53" t="s">
        <v>92</v>
      </c>
      <c r="D13" s="57"/>
      <c r="E13" s="27" t="s">
        <v>163</v>
      </c>
      <c r="F13" s="27" t="s">
        <v>15</v>
      </c>
      <c r="G13" s="3">
        <v>983.1</v>
      </c>
      <c r="H13" s="3">
        <v>0</v>
      </c>
      <c r="I13" s="3">
        <v>0</v>
      </c>
    </row>
    <row r="14" spans="1:9" ht="30" customHeight="1" x14ac:dyDescent="0.25">
      <c r="A14" s="109"/>
      <c r="B14" s="109"/>
      <c r="C14" s="53" t="s">
        <v>90</v>
      </c>
      <c r="D14" s="57"/>
      <c r="E14" s="27" t="s">
        <v>163</v>
      </c>
      <c r="F14" s="27" t="s">
        <v>15</v>
      </c>
      <c r="G14" s="3">
        <v>1059.3</v>
      </c>
      <c r="H14" s="3">
        <v>0</v>
      </c>
      <c r="I14" s="3">
        <v>0</v>
      </c>
    </row>
    <row r="15" spans="1:9" ht="30" customHeight="1" x14ac:dyDescent="0.25">
      <c r="A15" s="109"/>
      <c r="B15" s="109"/>
      <c r="C15" s="53" t="s">
        <v>91</v>
      </c>
      <c r="D15" s="57"/>
      <c r="E15" s="27" t="s">
        <v>163</v>
      </c>
      <c r="F15" s="27" t="s">
        <v>15</v>
      </c>
      <c r="G15" s="3">
        <v>987.8</v>
      </c>
      <c r="H15" s="3">
        <v>0</v>
      </c>
      <c r="I15" s="3">
        <v>0</v>
      </c>
    </row>
    <row r="16" spans="1:9" ht="28.5" customHeight="1" x14ac:dyDescent="0.25">
      <c r="A16" s="109"/>
      <c r="B16" s="109"/>
      <c r="C16" s="53" t="s">
        <v>93</v>
      </c>
      <c r="D16" s="58"/>
      <c r="E16" s="27" t="s">
        <v>219</v>
      </c>
      <c r="F16" s="27" t="s">
        <v>15</v>
      </c>
      <c r="G16" s="3">
        <v>3550.8</v>
      </c>
      <c r="H16" s="3">
        <v>0</v>
      </c>
      <c r="I16" s="3">
        <v>0</v>
      </c>
    </row>
    <row r="17" spans="1:12" ht="111.75" customHeight="1" x14ac:dyDescent="0.25">
      <c r="A17" s="74" t="s">
        <v>212</v>
      </c>
      <c r="B17" s="75"/>
      <c r="C17" s="14" t="s">
        <v>24</v>
      </c>
      <c r="D17" s="48" t="s">
        <v>209</v>
      </c>
      <c r="E17" s="13" t="s">
        <v>160</v>
      </c>
      <c r="F17" s="13" t="s">
        <v>15</v>
      </c>
      <c r="G17" s="12">
        <v>1000</v>
      </c>
      <c r="H17" s="12">
        <v>0</v>
      </c>
      <c r="I17" s="12">
        <v>0</v>
      </c>
    </row>
    <row r="18" spans="1:12" ht="80.25" customHeight="1" x14ac:dyDescent="0.25">
      <c r="A18" s="74" t="s">
        <v>18</v>
      </c>
      <c r="B18" s="75"/>
      <c r="C18" s="14" t="s">
        <v>45</v>
      </c>
      <c r="D18" s="13" t="s">
        <v>30</v>
      </c>
      <c r="E18" s="13" t="s">
        <v>16</v>
      </c>
      <c r="F18" s="13" t="s">
        <v>15</v>
      </c>
      <c r="G18" s="12">
        <f>G19</f>
        <v>851292.79999999981</v>
      </c>
      <c r="H18" s="12">
        <f>SUM(H19)</f>
        <v>768139.09999999974</v>
      </c>
      <c r="I18" s="12">
        <f>SUM(I19)</f>
        <v>769072.19999999972</v>
      </c>
    </row>
    <row r="19" spans="1:12" ht="81" customHeight="1" x14ac:dyDescent="0.25">
      <c r="A19" s="38" t="s">
        <v>44</v>
      </c>
      <c r="B19" s="14" t="s">
        <v>58</v>
      </c>
      <c r="C19" s="14" t="s">
        <v>96</v>
      </c>
      <c r="D19" s="27" t="s">
        <v>29</v>
      </c>
      <c r="E19" s="13" t="s">
        <v>16</v>
      </c>
      <c r="F19" s="13" t="s">
        <v>15</v>
      </c>
      <c r="G19" s="12">
        <f>G45+G71+G96+G120+G123+G125+G140+G143+G153+G157</f>
        <v>851292.79999999981</v>
      </c>
      <c r="H19" s="12">
        <f>H45+H71+H96+H120+H123+H125</f>
        <v>768139.09999999974</v>
      </c>
      <c r="I19" s="12">
        <f>I45+I71+I96+I120+I123+I125</f>
        <v>769072.19999999972</v>
      </c>
    </row>
    <row r="20" spans="1:12" ht="31.5" customHeight="1" x14ac:dyDescent="0.25">
      <c r="A20" s="62" t="s">
        <v>19</v>
      </c>
      <c r="B20" s="111"/>
      <c r="C20" s="30" t="s">
        <v>10</v>
      </c>
      <c r="D20" s="56" t="s">
        <v>43</v>
      </c>
      <c r="E20" s="27" t="s">
        <v>16</v>
      </c>
      <c r="F20" s="27" t="s">
        <v>15</v>
      </c>
      <c r="G20" s="3">
        <v>85058.1</v>
      </c>
      <c r="H20" s="3">
        <v>85058.1</v>
      </c>
      <c r="I20" s="3">
        <v>85058.1</v>
      </c>
      <c r="L20" s="1"/>
    </row>
    <row r="21" spans="1:12" ht="29.25" customHeight="1" x14ac:dyDescent="0.25">
      <c r="A21" s="64"/>
      <c r="B21" s="112"/>
      <c r="C21" s="30" t="s">
        <v>11</v>
      </c>
      <c r="D21" s="57"/>
      <c r="E21" s="27" t="s">
        <v>16</v>
      </c>
      <c r="F21" s="27" t="s">
        <v>15</v>
      </c>
      <c r="G21" s="3">
        <v>44857.2</v>
      </c>
      <c r="H21" s="3">
        <v>44857.2</v>
      </c>
      <c r="I21" s="3">
        <v>44857.2</v>
      </c>
    </row>
    <row r="22" spans="1:12" ht="39.75" customHeight="1" x14ac:dyDescent="0.25">
      <c r="A22" s="64"/>
      <c r="B22" s="112"/>
      <c r="C22" s="30" t="s">
        <v>12</v>
      </c>
      <c r="D22" s="57"/>
      <c r="E22" s="27" t="s">
        <v>16</v>
      </c>
      <c r="F22" s="27" t="s">
        <v>15</v>
      </c>
      <c r="G22" s="3">
        <v>20035.900000000001</v>
      </c>
      <c r="H22" s="3">
        <v>20035.900000000001</v>
      </c>
      <c r="I22" s="3">
        <v>20035.900000000001</v>
      </c>
    </row>
    <row r="23" spans="1:12" ht="43.5" customHeight="1" x14ac:dyDescent="0.25">
      <c r="A23" s="64"/>
      <c r="B23" s="112"/>
      <c r="C23" s="30" t="s">
        <v>26</v>
      </c>
      <c r="D23" s="57"/>
      <c r="E23" s="27" t="s">
        <v>16</v>
      </c>
      <c r="F23" s="27" t="s">
        <v>15</v>
      </c>
      <c r="G23" s="3">
        <v>97969</v>
      </c>
      <c r="H23" s="3">
        <v>97969</v>
      </c>
      <c r="I23" s="3">
        <v>97969</v>
      </c>
    </row>
    <row r="24" spans="1:12" ht="40.5" customHeight="1" x14ac:dyDescent="0.25">
      <c r="A24" s="64"/>
      <c r="B24" s="112"/>
      <c r="C24" s="30" t="s">
        <v>21</v>
      </c>
      <c r="D24" s="57"/>
      <c r="E24" s="27" t="s">
        <v>16</v>
      </c>
      <c r="F24" s="27" t="s">
        <v>15</v>
      </c>
      <c r="G24" s="3">
        <v>116920.4</v>
      </c>
      <c r="H24" s="3">
        <v>116920.4</v>
      </c>
      <c r="I24" s="3">
        <v>116920.4</v>
      </c>
    </row>
    <row r="25" spans="1:12" ht="30.75" customHeight="1" x14ac:dyDescent="0.25">
      <c r="A25" s="64"/>
      <c r="B25" s="112"/>
      <c r="C25" s="30" t="s">
        <v>22</v>
      </c>
      <c r="D25" s="57"/>
      <c r="E25" s="27" t="s">
        <v>16</v>
      </c>
      <c r="F25" s="27" t="s">
        <v>15</v>
      </c>
      <c r="G25" s="3">
        <v>28692.7</v>
      </c>
      <c r="H25" s="3">
        <v>28692.7</v>
      </c>
      <c r="I25" s="3">
        <v>28692.7</v>
      </c>
    </row>
    <row r="26" spans="1:12" ht="30" customHeight="1" x14ac:dyDescent="0.25">
      <c r="A26" s="64"/>
      <c r="B26" s="112"/>
      <c r="C26" s="30" t="s">
        <v>38</v>
      </c>
      <c r="D26" s="57"/>
      <c r="E26" s="27" t="s">
        <v>16</v>
      </c>
      <c r="F26" s="27" t="s">
        <v>15</v>
      </c>
      <c r="G26" s="3">
        <v>138389.4</v>
      </c>
      <c r="H26" s="3">
        <v>138389.4</v>
      </c>
      <c r="I26" s="3">
        <v>138389.4</v>
      </c>
    </row>
    <row r="27" spans="1:12" ht="28.5" customHeight="1" x14ac:dyDescent="0.25">
      <c r="A27" s="64"/>
      <c r="B27" s="112"/>
      <c r="C27" s="8" t="s">
        <v>169</v>
      </c>
      <c r="D27" s="57"/>
      <c r="E27" s="27" t="s">
        <v>16</v>
      </c>
      <c r="F27" s="27" t="s">
        <v>15</v>
      </c>
      <c r="G27" s="3">
        <v>23686.7</v>
      </c>
      <c r="H27" s="3">
        <v>23686.7</v>
      </c>
      <c r="I27" s="3">
        <v>23686.7</v>
      </c>
    </row>
    <row r="28" spans="1:12" ht="30" customHeight="1" x14ac:dyDescent="0.25">
      <c r="A28" s="64"/>
      <c r="B28" s="112"/>
      <c r="C28" s="9" t="s">
        <v>66</v>
      </c>
      <c r="D28" s="57"/>
      <c r="E28" s="27" t="s">
        <v>16</v>
      </c>
      <c r="F28" s="27" t="s">
        <v>15</v>
      </c>
      <c r="G28" s="3">
        <v>3925.8</v>
      </c>
      <c r="H28" s="3">
        <v>3925.8</v>
      </c>
      <c r="I28" s="3">
        <v>3925.8</v>
      </c>
    </row>
    <row r="29" spans="1:12" ht="28.5" customHeight="1" x14ac:dyDescent="0.25">
      <c r="A29" s="64"/>
      <c r="B29" s="112"/>
      <c r="C29" s="8" t="s">
        <v>23</v>
      </c>
      <c r="D29" s="57"/>
      <c r="E29" s="27" t="s">
        <v>16</v>
      </c>
      <c r="F29" s="27" t="s">
        <v>15</v>
      </c>
      <c r="G29" s="3">
        <v>3178</v>
      </c>
      <c r="H29" s="3">
        <v>3178</v>
      </c>
      <c r="I29" s="3">
        <v>3178</v>
      </c>
    </row>
    <row r="30" spans="1:12" ht="30" customHeight="1" x14ac:dyDescent="0.25">
      <c r="A30" s="64"/>
      <c r="B30" s="112"/>
      <c r="C30" s="30" t="s">
        <v>86</v>
      </c>
      <c r="D30" s="57"/>
      <c r="E30" s="27" t="s">
        <v>16</v>
      </c>
      <c r="F30" s="27" t="s">
        <v>15</v>
      </c>
      <c r="G30" s="3">
        <v>18597.3</v>
      </c>
      <c r="H30" s="3">
        <v>18597.3</v>
      </c>
      <c r="I30" s="3">
        <v>18597.3</v>
      </c>
    </row>
    <row r="31" spans="1:12" ht="27" customHeight="1" x14ac:dyDescent="0.25">
      <c r="A31" s="64"/>
      <c r="B31" s="112"/>
      <c r="C31" s="30" t="s">
        <v>87</v>
      </c>
      <c r="D31" s="57"/>
      <c r="E31" s="27" t="s">
        <v>16</v>
      </c>
      <c r="F31" s="27" t="s">
        <v>15</v>
      </c>
      <c r="G31" s="3">
        <v>12085.2</v>
      </c>
      <c r="H31" s="3">
        <v>12085.2</v>
      </c>
      <c r="I31" s="3">
        <v>12085.2</v>
      </c>
    </row>
    <row r="32" spans="1:12" ht="27" customHeight="1" x14ac:dyDescent="0.25">
      <c r="A32" s="64"/>
      <c r="B32" s="112"/>
      <c r="C32" s="30" t="s">
        <v>88</v>
      </c>
      <c r="D32" s="57"/>
      <c r="E32" s="27" t="s">
        <v>16</v>
      </c>
      <c r="F32" s="27" t="s">
        <v>15</v>
      </c>
      <c r="G32" s="3">
        <v>5486.5</v>
      </c>
      <c r="H32" s="3">
        <v>5486.5</v>
      </c>
      <c r="I32" s="3">
        <v>5486.5</v>
      </c>
    </row>
    <row r="33" spans="1:9" ht="30.75" customHeight="1" x14ac:dyDescent="0.25">
      <c r="A33" s="64"/>
      <c r="B33" s="112"/>
      <c r="C33" s="30" t="s">
        <v>85</v>
      </c>
      <c r="D33" s="57"/>
      <c r="E33" s="27" t="s">
        <v>16</v>
      </c>
      <c r="F33" s="27" t="s">
        <v>15</v>
      </c>
      <c r="G33" s="3">
        <v>2386.1</v>
      </c>
      <c r="H33" s="3">
        <v>2386.1</v>
      </c>
      <c r="I33" s="3">
        <v>2386.1</v>
      </c>
    </row>
    <row r="34" spans="1:9" ht="29.25" customHeight="1" x14ac:dyDescent="0.25">
      <c r="A34" s="64"/>
      <c r="B34" s="112"/>
      <c r="C34" s="30" t="s">
        <v>89</v>
      </c>
      <c r="D34" s="57"/>
      <c r="E34" s="27" t="s">
        <v>16</v>
      </c>
      <c r="F34" s="27" t="s">
        <v>15</v>
      </c>
      <c r="G34" s="3">
        <v>3477.6</v>
      </c>
      <c r="H34" s="3">
        <v>3477.6</v>
      </c>
      <c r="I34" s="3">
        <v>3477.6</v>
      </c>
    </row>
    <row r="35" spans="1:9" ht="27.75" customHeight="1" x14ac:dyDescent="0.25">
      <c r="A35" s="64"/>
      <c r="B35" s="112"/>
      <c r="C35" s="30" t="s">
        <v>69</v>
      </c>
      <c r="D35" s="57"/>
      <c r="E35" s="27" t="s">
        <v>16</v>
      </c>
      <c r="F35" s="27" t="s">
        <v>15</v>
      </c>
      <c r="G35" s="3">
        <v>10079.1</v>
      </c>
      <c r="H35" s="3">
        <v>10079.1</v>
      </c>
      <c r="I35" s="3">
        <v>10079.1</v>
      </c>
    </row>
    <row r="36" spans="1:9" ht="29.25" customHeight="1" x14ac:dyDescent="0.25">
      <c r="A36" s="64"/>
      <c r="B36" s="112"/>
      <c r="C36" s="30" t="s">
        <v>90</v>
      </c>
      <c r="D36" s="57"/>
      <c r="E36" s="27" t="s">
        <v>16</v>
      </c>
      <c r="F36" s="27" t="s">
        <v>15</v>
      </c>
      <c r="G36" s="3">
        <v>11939.6</v>
      </c>
      <c r="H36" s="3">
        <v>11939.6</v>
      </c>
      <c r="I36" s="3">
        <v>11939.6</v>
      </c>
    </row>
    <row r="37" spans="1:9" ht="30.75" customHeight="1" x14ac:dyDescent="0.25">
      <c r="A37" s="64"/>
      <c r="B37" s="112"/>
      <c r="C37" s="30" t="s">
        <v>91</v>
      </c>
      <c r="D37" s="57"/>
      <c r="E37" s="27" t="s">
        <v>16</v>
      </c>
      <c r="F37" s="27" t="s">
        <v>15</v>
      </c>
      <c r="G37" s="3">
        <v>13976.5</v>
      </c>
      <c r="H37" s="3">
        <v>13976.5</v>
      </c>
      <c r="I37" s="3">
        <v>13976.5</v>
      </c>
    </row>
    <row r="38" spans="1:9" ht="27.75" customHeight="1" x14ac:dyDescent="0.25">
      <c r="A38" s="64"/>
      <c r="B38" s="112"/>
      <c r="C38" s="30" t="s">
        <v>92</v>
      </c>
      <c r="D38" s="57"/>
      <c r="E38" s="27" t="s">
        <v>16</v>
      </c>
      <c r="F38" s="27" t="s">
        <v>15</v>
      </c>
      <c r="G38" s="3">
        <v>10504.2</v>
      </c>
      <c r="H38" s="3">
        <v>10504.2</v>
      </c>
      <c r="I38" s="3">
        <v>10504.2</v>
      </c>
    </row>
    <row r="39" spans="1:9" ht="42" customHeight="1" x14ac:dyDescent="0.25">
      <c r="A39" s="64"/>
      <c r="B39" s="112"/>
      <c r="C39" s="30" t="s">
        <v>84</v>
      </c>
      <c r="D39" s="57"/>
      <c r="E39" s="27" t="s">
        <v>16</v>
      </c>
      <c r="F39" s="27" t="s">
        <v>15</v>
      </c>
      <c r="G39" s="3">
        <v>18838.7</v>
      </c>
      <c r="H39" s="3">
        <v>18838.7</v>
      </c>
      <c r="I39" s="3">
        <v>18838.7</v>
      </c>
    </row>
    <row r="40" spans="1:9" ht="30.75" customHeight="1" x14ac:dyDescent="0.25">
      <c r="A40" s="64"/>
      <c r="B40" s="112"/>
      <c r="C40" s="30" t="s">
        <v>93</v>
      </c>
      <c r="D40" s="57"/>
      <c r="E40" s="27" t="s">
        <v>16</v>
      </c>
      <c r="F40" s="27" t="s">
        <v>15</v>
      </c>
      <c r="G40" s="3">
        <v>8928.1</v>
      </c>
      <c r="H40" s="3">
        <v>8928.1</v>
      </c>
      <c r="I40" s="3">
        <v>8928.1</v>
      </c>
    </row>
    <row r="41" spans="1:9" ht="41.25" customHeight="1" x14ac:dyDescent="0.25">
      <c r="A41" s="64"/>
      <c r="B41" s="112"/>
      <c r="C41" s="30" t="s">
        <v>76</v>
      </c>
      <c r="D41" s="57"/>
      <c r="E41" s="27" t="s">
        <v>16</v>
      </c>
      <c r="F41" s="27" t="s">
        <v>15</v>
      </c>
      <c r="G41" s="3">
        <v>5658.8</v>
      </c>
      <c r="H41" s="3">
        <v>5658.8</v>
      </c>
      <c r="I41" s="3">
        <v>5658.8</v>
      </c>
    </row>
    <row r="42" spans="1:9" ht="45.75" customHeight="1" x14ac:dyDescent="0.25">
      <c r="A42" s="64"/>
      <c r="B42" s="112"/>
      <c r="C42" s="30" t="s">
        <v>94</v>
      </c>
      <c r="D42" s="57"/>
      <c r="E42" s="27" t="s">
        <v>16</v>
      </c>
      <c r="F42" s="27" t="s">
        <v>15</v>
      </c>
      <c r="G42" s="3">
        <v>3838.8</v>
      </c>
      <c r="H42" s="3">
        <v>3838.8</v>
      </c>
      <c r="I42" s="3">
        <v>3838.8</v>
      </c>
    </row>
    <row r="43" spans="1:9" ht="27" customHeight="1" x14ac:dyDescent="0.25">
      <c r="A43" s="64"/>
      <c r="B43" s="112"/>
      <c r="C43" s="30" t="s">
        <v>83</v>
      </c>
      <c r="D43" s="57"/>
      <c r="E43" s="27" t="s">
        <v>16</v>
      </c>
      <c r="F43" s="27" t="s">
        <v>15</v>
      </c>
      <c r="G43" s="3">
        <v>2612.4</v>
      </c>
      <c r="H43" s="3">
        <v>2612.4</v>
      </c>
      <c r="I43" s="3">
        <v>2612.4</v>
      </c>
    </row>
    <row r="44" spans="1:9" ht="30.75" customHeight="1" x14ac:dyDescent="0.25">
      <c r="A44" s="63"/>
      <c r="B44" s="113"/>
      <c r="C44" s="30" t="s">
        <v>95</v>
      </c>
      <c r="D44" s="58"/>
      <c r="E44" s="27" t="s">
        <v>16</v>
      </c>
      <c r="F44" s="27" t="s">
        <v>15</v>
      </c>
      <c r="G44" s="3">
        <v>6763.2</v>
      </c>
      <c r="H44" s="3">
        <v>6763.2</v>
      </c>
      <c r="I44" s="3">
        <v>6763.2</v>
      </c>
    </row>
    <row r="45" spans="1:9" ht="15.75" customHeight="1" x14ac:dyDescent="0.25">
      <c r="A45" s="68" t="s">
        <v>98</v>
      </c>
      <c r="B45" s="69"/>
      <c r="C45" s="69"/>
      <c r="D45" s="69"/>
      <c r="E45" s="69"/>
      <c r="F45" s="70"/>
      <c r="G45" s="12">
        <f>SUM(G20:G44)</f>
        <v>697885.29999999981</v>
      </c>
      <c r="H45" s="33">
        <f>SUM(H20:H44)</f>
        <v>697885.29999999981</v>
      </c>
      <c r="I45" s="12">
        <f>SUM(I20:I44)</f>
        <v>697885.29999999981</v>
      </c>
    </row>
    <row r="46" spans="1:9" ht="29.25" customHeight="1" x14ac:dyDescent="0.25">
      <c r="A46" s="56" t="s">
        <v>20</v>
      </c>
      <c r="B46" s="56"/>
      <c r="C46" s="30" t="s">
        <v>10</v>
      </c>
      <c r="D46" s="56" t="s">
        <v>42</v>
      </c>
      <c r="E46" s="27" t="s">
        <v>16</v>
      </c>
      <c r="F46" s="27" t="s">
        <v>15</v>
      </c>
      <c r="G46" s="6">
        <v>1918</v>
      </c>
      <c r="H46" s="6">
        <v>1656</v>
      </c>
      <c r="I46" s="6">
        <v>2070</v>
      </c>
    </row>
    <row r="47" spans="1:9" ht="30.75" customHeight="1" x14ac:dyDescent="0.25">
      <c r="A47" s="57"/>
      <c r="B47" s="57"/>
      <c r="C47" s="30" t="s">
        <v>11</v>
      </c>
      <c r="D47" s="57"/>
      <c r="E47" s="27" t="s">
        <v>16</v>
      </c>
      <c r="F47" s="27" t="s">
        <v>15</v>
      </c>
      <c r="G47" s="6">
        <v>1188</v>
      </c>
      <c r="H47" s="6">
        <v>1584</v>
      </c>
      <c r="I47" s="6">
        <v>1980</v>
      </c>
    </row>
    <row r="48" spans="1:9" ht="42" customHeight="1" x14ac:dyDescent="0.25">
      <c r="A48" s="57"/>
      <c r="B48" s="57"/>
      <c r="C48" s="30" t="s">
        <v>12</v>
      </c>
      <c r="D48" s="57"/>
      <c r="E48" s="27" t="s">
        <v>16</v>
      </c>
      <c r="F48" s="27" t="s">
        <v>15</v>
      </c>
      <c r="G48" s="6">
        <v>567</v>
      </c>
      <c r="H48" s="6">
        <v>756</v>
      </c>
      <c r="I48" s="6">
        <v>945</v>
      </c>
    </row>
    <row r="49" spans="1:9" ht="38.25" customHeight="1" x14ac:dyDescent="0.25">
      <c r="A49" s="57"/>
      <c r="B49" s="57"/>
      <c r="C49" s="30" t="s">
        <v>26</v>
      </c>
      <c r="D49" s="57"/>
      <c r="E49" s="27" t="s">
        <v>16</v>
      </c>
      <c r="F49" s="27" t="s">
        <v>15</v>
      </c>
      <c r="G49" s="6">
        <v>2200</v>
      </c>
      <c r="H49" s="6">
        <v>2988</v>
      </c>
      <c r="I49" s="6">
        <v>4325</v>
      </c>
    </row>
    <row r="50" spans="1:9" ht="41.25" customHeight="1" x14ac:dyDescent="0.25">
      <c r="A50" s="57"/>
      <c r="B50" s="57"/>
      <c r="C50" s="30" t="s">
        <v>21</v>
      </c>
      <c r="D50" s="57"/>
      <c r="E50" s="27" t="s">
        <v>16</v>
      </c>
      <c r="F50" s="27" t="s">
        <v>15</v>
      </c>
      <c r="G50" s="6">
        <v>2835</v>
      </c>
      <c r="H50" s="6">
        <v>2889</v>
      </c>
      <c r="I50" s="6">
        <v>4061</v>
      </c>
    </row>
    <row r="51" spans="1:9" ht="30.75" customHeight="1" x14ac:dyDescent="0.25">
      <c r="A51" s="57"/>
      <c r="B51" s="57"/>
      <c r="C51" s="30" t="s">
        <v>22</v>
      </c>
      <c r="D51" s="57"/>
      <c r="E51" s="27" t="s">
        <v>16</v>
      </c>
      <c r="F51" s="27" t="s">
        <v>15</v>
      </c>
      <c r="G51" s="6">
        <v>864</v>
      </c>
      <c r="H51" s="6">
        <v>864</v>
      </c>
      <c r="I51" s="6">
        <v>864</v>
      </c>
    </row>
    <row r="52" spans="1:9" ht="30.75" customHeight="1" x14ac:dyDescent="0.25">
      <c r="A52" s="57"/>
      <c r="B52" s="57"/>
      <c r="C52" s="30" t="s">
        <v>60</v>
      </c>
      <c r="D52" s="57"/>
      <c r="E52" s="27" t="s">
        <v>16</v>
      </c>
      <c r="F52" s="27" t="s">
        <v>15</v>
      </c>
      <c r="G52" s="6">
        <v>1694</v>
      </c>
      <c r="H52" s="6">
        <v>2844</v>
      </c>
      <c r="I52" s="6">
        <v>3845</v>
      </c>
    </row>
    <row r="53" spans="1:9" ht="30.75" customHeight="1" x14ac:dyDescent="0.25">
      <c r="A53" s="57"/>
      <c r="B53" s="57"/>
      <c r="C53" s="8" t="s">
        <v>169</v>
      </c>
      <c r="D53" s="57"/>
      <c r="E53" s="27" t="s">
        <v>16</v>
      </c>
      <c r="F53" s="27" t="s">
        <v>15</v>
      </c>
      <c r="G53" s="6">
        <v>855</v>
      </c>
      <c r="H53" s="6">
        <v>288</v>
      </c>
      <c r="I53" s="6">
        <v>360</v>
      </c>
    </row>
    <row r="54" spans="1:9" ht="30.75" customHeight="1" x14ac:dyDescent="0.25">
      <c r="A54" s="57"/>
      <c r="B54" s="57"/>
      <c r="C54" s="9" t="s">
        <v>66</v>
      </c>
      <c r="D54" s="57"/>
      <c r="E54" s="27" t="s">
        <v>16</v>
      </c>
      <c r="F54" s="27" t="s">
        <v>15</v>
      </c>
      <c r="G54" s="6">
        <v>135</v>
      </c>
      <c r="H54" s="6">
        <v>0</v>
      </c>
      <c r="I54" s="6">
        <v>0</v>
      </c>
    </row>
    <row r="55" spans="1:9" ht="30.75" customHeight="1" x14ac:dyDescent="0.25">
      <c r="A55" s="57"/>
      <c r="B55" s="57"/>
      <c r="C55" s="8" t="s">
        <v>23</v>
      </c>
      <c r="D55" s="57"/>
      <c r="E55" s="27" t="s">
        <v>16</v>
      </c>
      <c r="F55" s="27" t="s">
        <v>15</v>
      </c>
      <c r="G55" s="6">
        <v>70</v>
      </c>
      <c r="H55" s="6">
        <v>72</v>
      </c>
      <c r="I55" s="6">
        <v>90</v>
      </c>
    </row>
    <row r="56" spans="1:9" ht="29.25" customHeight="1" x14ac:dyDescent="0.25">
      <c r="A56" s="57"/>
      <c r="B56" s="57"/>
      <c r="C56" s="30" t="s">
        <v>67</v>
      </c>
      <c r="D56" s="57"/>
      <c r="E56" s="27" t="s">
        <v>16</v>
      </c>
      <c r="F56" s="27" t="s">
        <v>15</v>
      </c>
      <c r="G56" s="6">
        <v>459</v>
      </c>
      <c r="H56" s="6">
        <v>612</v>
      </c>
      <c r="I56" s="6">
        <v>765</v>
      </c>
    </row>
    <row r="57" spans="1:9" ht="30.75" customHeight="1" x14ac:dyDescent="0.25">
      <c r="A57" s="57"/>
      <c r="B57" s="57"/>
      <c r="C57" s="30" t="s">
        <v>82</v>
      </c>
      <c r="D57" s="57"/>
      <c r="E57" s="27" t="s">
        <v>16</v>
      </c>
      <c r="F57" s="27" t="s">
        <v>15</v>
      </c>
      <c r="G57" s="6">
        <v>405</v>
      </c>
      <c r="H57" s="6">
        <v>540</v>
      </c>
      <c r="I57" s="6">
        <v>1050.3</v>
      </c>
    </row>
    <row r="58" spans="1:9" ht="31.5" customHeight="1" x14ac:dyDescent="0.25">
      <c r="A58" s="57"/>
      <c r="B58" s="57"/>
      <c r="C58" s="30" t="s">
        <v>81</v>
      </c>
      <c r="D58" s="57"/>
      <c r="E58" s="27" t="s">
        <v>16</v>
      </c>
      <c r="F58" s="27" t="s">
        <v>15</v>
      </c>
      <c r="G58" s="6">
        <v>35</v>
      </c>
      <c r="H58" s="6">
        <v>45</v>
      </c>
      <c r="I58" s="6">
        <v>45</v>
      </c>
    </row>
    <row r="59" spans="1:9" ht="30.75" customHeight="1" x14ac:dyDescent="0.25">
      <c r="A59" s="57"/>
      <c r="B59" s="57"/>
      <c r="C59" s="30" t="s">
        <v>85</v>
      </c>
      <c r="D59" s="57"/>
      <c r="E59" s="27" t="s">
        <v>16</v>
      </c>
      <c r="F59" s="27" t="s">
        <v>15</v>
      </c>
      <c r="G59" s="6">
        <v>35</v>
      </c>
      <c r="H59" s="6">
        <v>45</v>
      </c>
      <c r="I59" s="6">
        <v>45</v>
      </c>
    </row>
    <row r="60" spans="1:9" ht="27.75" customHeight="1" x14ac:dyDescent="0.25">
      <c r="A60" s="57"/>
      <c r="B60" s="57"/>
      <c r="C60" s="30" t="s">
        <v>80</v>
      </c>
      <c r="D60" s="57"/>
      <c r="E60" s="27" t="s">
        <v>16</v>
      </c>
      <c r="F60" s="27" t="s">
        <v>15</v>
      </c>
      <c r="G60" s="6">
        <v>0</v>
      </c>
      <c r="H60" s="6">
        <v>0</v>
      </c>
      <c r="I60" s="6">
        <v>0</v>
      </c>
    </row>
    <row r="61" spans="1:9" ht="30.75" customHeight="1" x14ac:dyDescent="0.25">
      <c r="A61" s="57"/>
      <c r="B61" s="57"/>
      <c r="C61" s="30" t="s">
        <v>79</v>
      </c>
      <c r="D61" s="57"/>
      <c r="E61" s="27" t="s">
        <v>16</v>
      </c>
      <c r="F61" s="27" t="s">
        <v>15</v>
      </c>
      <c r="G61" s="6">
        <v>189</v>
      </c>
      <c r="H61" s="6">
        <v>252</v>
      </c>
      <c r="I61" s="6">
        <v>315</v>
      </c>
    </row>
    <row r="62" spans="1:9" ht="27" customHeight="1" x14ac:dyDescent="0.25">
      <c r="A62" s="57"/>
      <c r="B62" s="57"/>
      <c r="C62" s="30" t="s">
        <v>70</v>
      </c>
      <c r="D62" s="57"/>
      <c r="E62" s="27" t="s">
        <v>16</v>
      </c>
      <c r="F62" s="27" t="s">
        <v>15</v>
      </c>
      <c r="G62" s="6">
        <v>216</v>
      </c>
      <c r="H62" s="6">
        <v>288</v>
      </c>
      <c r="I62" s="6">
        <v>360</v>
      </c>
    </row>
    <row r="63" spans="1:9" ht="30.75" customHeight="1" x14ac:dyDescent="0.25">
      <c r="A63" s="57"/>
      <c r="B63" s="57"/>
      <c r="C63" s="30" t="s">
        <v>71</v>
      </c>
      <c r="D63" s="57"/>
      <c r="E63" s="27" t="s">
        <v>16</v>
      </c>
      <c r="F63" s="27" t="s">
        <v>15</v>
      </c>
      <c r="G63" s="6">
        <v>270</v>
      </c>
      <c r="H63" s="6">
        <v>360</v>
      </c>
      <c r="I63" s="6">
        <v>450</v>
      </c>
    </row>
    <row r="64" spans="1:9" ht="30" customHeight="1" x14ac:dyDescent="0.25">
      <c r="A64" s="57"/>
      <c r="B64" s="57"/>
      <c r="C64" s="30" t="s">
        <v>78</v>
      </c>
      <c r="D64" s="57"/>
      <c r="E64" s="27" t="s">
        <v>16</v>
      </c>
      <c r="F64" s="27" t="s">
        <v>15</v>
      </c>
      <c r="G64" s="6">
        <v>270</v>
      </c>
      <c r="H64" s="6">
        <v>360</v>
      </c>
      <c r="I64" s="6">
        <v>450</v>
      </c>
    </row>
    <row r="65" spans="1:9" ht="42" customHeight="1" x14ac:dyDescent="0.25">
      <c r="A65" s="57"/>
      <c r="B65" s="57"/>
      <c r="C65" s="30" t="s">
        <v>84</v>
      </c>
      <c r="D65" s="57"/>
      <c r="E65" s="27" t="s">
        <v>16</v>
      </c>
      <c r="F65" s="27" t="s">
        <v>15</v>
      </c>
      <c r="G65" s="6">
        <v>540</v>
      </c>
      <c r="H65" s="6">
        <v>720</v>
      </c>
      <c r="I65" s="6">
        <v>1154.4000000000001</v>
      </c>
    </row>
    <row r="66" spans="1:9" ht="27.75" customHeight="1" x14ac:dyDescent="0.25">
      <c r="A66" s="57"/>
      <c r="B66" s="57"/>
      <c r="C66" s="30" t="s">
        <v>77</v>
      </c>
      <c r="D66" s="57"/>
      <c r="E66" s="27" t="s">
        <v>16</v>
      </c>
      <c r="F66" s="27" t="s">
        <v>15</v>
      </c>
      <c r="G66" s="6">
        <v>432</v>
      </c>
      <c r="H66" s="6">
        <v>576</v>
      </c>
      <c r="I66" s="6">
        <v>720</v>
      </c>
    </row>
    <row r="67" spans="1:9" ht="41.25" customHeight="1" x14ac:dyDescent="0.25">
      <c r="A67" s="57"/>
      <c r="B67" s="57"/>
      <c r="C67" s="30" t="s">
        <v>72</v>
      </c>
      <c r="D67" s="57"/>
      <c r="E67" s="27" t="s">
        <v>16</v>
      </c>
      <c r="F67" s="27" t="s">
        <v>15</v>
      </c>
      <c r="G67" s="6">
        <v>105</v>
      </c>
      <c r="H67" s="6">
        <v>108</v>
      </c>
      <c r="I67" s="6">
        <v>135</v>
      </c>
    </row>
    <row r="68" spans="1:9" ht="42.75" customHeight="1" x14ac:dyDescent="0.25">
      <c r="A68" s="57"/>
      <c r="B68" s="57"/>
      <c r="C68" s="30" t="s">
        <v>75</v>
      </c>
      <c r="D68" s="57"/>
      <c r="E68" s="27" t="s">
        <v>16</v>
      </c>
      <c r="F68" s="27" t="s">
        <v>15</v>
      </c>
      <c r="G68" s="6">
        <v>35</v>
      </c>
      <c r="H68" s="6">
        <v>45</v>
      </c>
      <c r="I68" s="6">
        <v>45</v>
      </c>
    </row>
    <row r="69" spans="1:9" ht="30.75" customHeight="1" x14ac:dyDescent="0.25">
      <c r="A69" s="57"/>
      <c r="B69" s="57"/>
      <c r="C69" s="30" t="s">
        <v>74</v>
      </c>
      <c r="D69" s="57"/>
      <c r="E69" s="27" t="s">
        <v>16</v>
      </c>
      <c r="F69" s="27" t="s">
        <v>15</v>
      </c>
      <c r="G69" s="6">
        <v>90</v>
      </c>
      <c r="H69" s="6">
        <v>0</v>
      </c>
      <c r="I69" s="6">
        <v>0</v>
      </c>
    </row>
    <row r="70" spans="1:9" ht="30.75" customHeight="1" x14ac:dyDescent="0.25">
      <c r="A70" s="58"/>
      <c r="B70" s="58"/>
      <c r="C70" s="30" t="s">
        <v>73</v>
      </c>
      <c r="D70" s="58"/>
      <c r="E70" s="27" t="s">
        <v>16</v>
      </c>
      <c r="F70" s="27" t="s">
        <v>15</v>
      </c>
      <c r="G70" s="6">
        <v>70</v>
      </c>
      <c r="H70" s="6">
        <v>72</v>
      </c>
      <c r="I70" s="6">
        <v>90</v>
      </c>
    </row>
    <row r="71" spans="1:9" ht="14.25" customHeight="1" x14ac:dyDescent="0.25">
      <c r="A71" s="65" t="s">
        <v>122</v>
      </c>
      <c r="B71" s="66"/>
      <c r="C71" s="66"/>
      <c r="D71" s="66"/>
      <c r="E71" s="66"/>
      <c r="F71" s="67"/>
      <c r="G71" s="33">
        <f>SUM(G46:G70)</f>
        <v>15477</v>
      </c>
      <c r="H71" s="33">
        <f>SUM(H46:H70)</f>
        <v>17964</v>
      </c>
      <c r="I71" s="33">
        <f>SUM(I46:I70)</f>
        <v>24164.7</v>
      </c>
    </row>
    <row r="72" spans="1:9" ht="30.75" customHeight="1" x14ac:dyDescent="0.25">
      <c r="A72" s="56" t="s">
        <v>28</v>
      </c>
      <c r="B72" s="59"/>
      <c r="C72" s="30" t="s">
        <v>11</v>
      </c>
      <c r="D72" s="56" t="s">
        <v>41</v>
      </c>
      <c r="E72" s="27" t="s">
        <v>16</v>
      </c>
      <c r="F72" s="27" t="s">
        <v>15</v>
      </c>
      <c r="G72" s="6">
        <v>1742.7</v>
      </c>
      <c r="H72" s="6">
        <v>566.4</v>
      </c>
      <c r="I72" s="6">
        <v>566.4</v>
      </c>
    </row>
    <row r="73" spans="1:9" ht="39" customHeight="1" x14ac:dyDescent="0.25">
      <c r="A73" s="57"/>
      <c r="B73" s="60"/>
      <c r="C73" s="30" t="s">
        <v>12</v>
      </c>
      <c r="D73" s="57"/>
      <c r="E73" s="27" t="s">
        <v>16</v>
      </c>
      <c r="F73" s="27" t="s">
        <v>15</v>
      </c>
      <c r="G73" s="6">
        <v>439.2</v>
      </c>
      <c r="H73" s="6">
        <v>307.7</v>
      </c>
      <c r="I73" s="6">
        <v>284.7</v>
      </c>
    </row>
    <row r="74" spans="1:9" ht="40.5" customHeight="1" x14ac:dyDescent="0.25">
      <c r="A74" s="57"/>
      <c r="B74" s="60"/>
      <c r="C74" s="30" t="s">
        <v>26</v>
      </c>
      <c r="D74" s="57"/>
      <c r="E74" s="27" t="s">
        <v>16</v>
      </c>
      <c r="F74" s="27" t="s">
        <v>15</v>
      </c>
      <c r="G74" s="6">
        <v>8359.2999999999993</v>
      </c>
      <c r="H74" s="6">
        <v>2717</v>
      </c>
      <c r="I74" s="6">
        <v>2717</v>
      </c>
    </row>
    <row r="75" spans="1:9" ht="41.25" customHeight="1" x14ac:dyDescent="0.25">
      <c r="A75" s="57"/>
      <c r="B75" s="60"/>
      <c r="C75" s="30" t="s">
        <v>21</v>
      </c>
      <c r="D75" s="57"/>
      <c r="E75" s="27" t="s">
        <v>16</v>
      </c>
      <c r="F75" s="27" t="s">
        <v>15</v>
      </c>
      <c r="G75" s="6">
        <v>1165.7</v>
      </c>
      <c r="H75" s="6">
        <v>940.5</v>
      </c>
      <c r="I75" s="6">
        <v>870.1</v>
      </c>
    </row>
    <row r="76" spans="1:9" ht="30.75" customHeight="1" x14ac:dyDescent="0.25">
      <c r="A76" s="57"/>
      <c r="B76" s="60"/>
      <c r="C76" s="30" t="s">
        <v>22</v>
      </c>
      <c r="D76" s="57"/>
      <c r="E76" s="27" t="s">
        <v>16</v>
      </c>
      <c r="F76" s="27" t="s">
        <v>15</v>
      </c>
      <c r="G76" s="6">
        <v>1181.7</v>
      </c>
      <c r="H76" s="6">
        <v>384.1</v>
      </c>
      <c r="I76" s="6">
        <v>384.1</v>
      </c>
    </row>
    <row r="77" spans="1:9" ht="30.75" customHeight="1" x14ac:dyDescent="0.25">
      <c r="A77" s="57"/>
      <c r="B77" s="60"/>
      <c r="C77" s="30" t="s">
        <v>59</v>
      </c>
      <c r="D77" s="57"/>
      <c r="E77" s="27" t="s">
        <v>16</v>
      </c>
      <c r="F77" s="27" t="s">
        <v>15</v>
      </c>
      <c r="G77" s="6">
        <v>9355.4</v>
      </c>
      <c r="H77" s="6">
        <v>3737.1</v>
      </c>
      <c r="I77" s="6">
        <v>3321.5</v>
      </c>
    </row>
    <row r="78" spans="1:9" ht="30.75" customHeight="1" x14ac:dyDescent="0.25">
      <c r="A78" s="57"/>
      <c r="B78" s="60"/>
      <c r="C78" s="8" t="s">
        <v>169</v>
      </c>
      <c r="D78" s="57"/>
      <c r="E78" s="27" t="s">
        <v>16</v>
      </c>
      <c r="F78" s="27" t="s">
        <v>15</v>
      </c>
      <c r="G78" s="6">
        <v>889.4</v>
      </c>
      <c r="H78" s="6">
        <v>332.9</v>
      </c>
      <c r="I78" s="6">
        <v>663.3</v>
      </c>
    </row>
    <row r="79" spans="1:9" ht="30.75" customHeight="1" x14ac:dyDescent="0.25">
      <c r="A79" s="57"/>
      <c r="B79" s="60"/>
      <c r="C79" s="9" t="s">
        <v>66</v>
      </c>
      <c r="D79" s="57"/>
      <c r="E79" s="27" t="s">
        <v>16</v>
      </c>
      <c r="F79" s="27" t="s">
        <v>15</v>
      </c>
      <c r="G79" s="6">
        <v>2307.6</v>
      </c>
      <c r="H79" s="6">
        <v>1859.9</v>
      </c>
      <c r="I79" s="6">
        <v>1720.6</v>
      </c>
    </row>
    <row r="80" spans="1:9" ht="30.75" customHeight="1" x14ac:dyDescent="0.25">
      <c r="A80" s="57"/>
      <c r="B80" s="60"/>
      <c r="C80" s="8" t="s">
        <v>23</v>
      </c>
      <c r="D80" s="57"/>
      <c r="E80" s="27" t="s">
        <v>16</v>
      </c>
      <c r="F80" s="27" t="s">
        <v>15</v>
      </c>
      <c r="G80" s="6">
        <v>2307.9</v>
      </c>
      <c r="H80" s="6">
        <v>1860.6</v>
      </c>
      <c r="I80" s="6">
        <v>1721.2</v>
      </c>
    </row>
    <row r="81" spans="1:9" ht="31.5" customHeight="1" x14ac:dyDescent="0.25">
      <c r="A81" s="57"/>
      <c r="B81" s="60"/>
      <c r="C81" s="30" t="s">
        <v>67</v>
      </c>
      <c r="D81" s="57"/>
      <c r="E81" s="27" t="s">
        <v>16</v>
      </c>
      <c r="F81" s="27" t="s">
        <v>15</v>
      </c>
      <c r="G81" s="6">
        <v>8088.1</v>
      </c>
      <c r="H81" s="6">
        <v>2628.8</v>
      </c>
      <c r="I81" s="6">
        <v>2628.8</v>
      </c>
    </row>
    <row r="82" spans="1:9" ht="30.75" customHeight="1" x14ac:dyDescent="0.25">
      <c r="A82" s="57"/>
      <c r="B82" s="60"/>
      <c r="C82" s="30" t="s">
        <v>82</v>
      </c>
      <c r="D82" s="57"/>
      <c r="E82" s="27" t="s">
        <v>16</v>
      </c>
      <c r="F82" s="27" t="s">
        <v>15</v>
      </c>
      <c r="G82" s="6">
        <v>2364</v>
      </c>
      <c r="H82" s="6">
        <v>1906.1</v>
      </c>
      <c r="I82" s="6">
        <v>1763.3</v>
      </c>
    </row>
    <row r="83" spans="1:9" ht="28.5" customHeight="1" x14ac:dyDescent="0.25">
      <c r="A83" s="57"/>
      <c r="B83" s="60"/>
      <c r="C83" s="30" t="s">
        <v>81</v>
      </c>
      <c r="D83" s="57"/>
      <c r="E83" s="27" t="s">
        <v>16</v>
      </c>
      <c r="F83" s="27" t="s">
        <v>15</v>
      </c>
      <c r="G83" s="6">
        <v>2359.5</v>
      </c>
      <c r="H83" s="6">
        <v>1901.7</v>
      </c>
      <c r="I83" s="6">
        <v>1759.3</v>
      </c>
    </row>
    <row r="84" spans="1:9" ht="30.75" customHeight="1" x14ac:dyDescent="0.25">
      <c r="A84" s="57"/>
      <c r="B84" s="60"/>
      <c r="C84" s="30" t="s">
        <v>68</v>
      </c>
      <c r="D84" s="57"/>
      <c r="E84" s="27" t="s">
        <v>16</v>
      </c>
      <c r="F84" s="27" t="s">
        <v>15</v>
      </c>
      <c r="G84" s="6">
        <v>1383.2</v>
      </c>
      <c r="H84" s="6">
        <v>1115.4000000000001</v>
      </c>
      <c r="I84" s="6">
        <v>647.79999999999995</v>
      </c>
    </row>
    <row r="85" spans="1:9" ht="30.75" customHeight="1" x14ac:dyDescent="0.25">
      <c r="A85" s="57"/>
      <c r="B85" s="60"/>
      <c r="C85" s="30" t="s">
        <v>80</v>
      </c>
      <c r="D85" s="57"/>
      <c r="E85" s="27" t="s">
        <v>16</v>
      </c>
      <c r="F85" s="27" t="s">
        <v>15</v>
      </c>
      <c r="G85" s="6">
        <v>61.4</v>
      </c>
      <c r="H85" s="6">
        <v>49.4</v>
      </c>
      <c r="I85" s="6">
        <v>45.7</v>
      </c>
    </row>
    <row r="86" spans="1:9" ht="30" customHeight="1" x14ac:dyDescent="0.25">
      <c r="A86" s="57"/>
      <c r="B86" s="60"/>
      <c r="C86" s="30" t="s">
        <v>79</v>
      </c>
      <c r="D86" s="57"/>
      <c r="E86" s="27" t="s">
        <v>16</v>
      </c>
      <c r="F86" s="27" t="s">
        <v>15</v>
      </c>
      <c r="G86" s="6">
        <v>5662.2</v>
      </c>
      <c r="H86" s="6">
        <v>1780.5</v>
      </c>
      <c r="I86" s="6">
        <v>1780.5</v>
      </c>
    </row>
    <row r="87" spans="1:9" ht="27" customHeight="1" x14ac:dyDescent="0.25">
      <c r="A87" s="57"/>
      <c r="B87" s="60"/>
      <c r="C87" s="30" t="s">
        <v>70</v>
      </c>
      <c r="D87" s="57"/>
      <c r="E87" s="27" t="s">
        <v>16</v>
      </c>
      <c r="F87" s="27" t="s">
        <v>15</v>
      </c>
      <c r="G87" s="6">
        <v>5017.7</v>
      </c>
      <c r="H87" s="6">
        <v>1630.9</v>
      </c>
      <c r="I87" s="6">
        <v>1630.9</v>
      </c>
    </row>
    <row r="88" spans="1:9" ht="28.5" customHeight="1" x14ac:dyDescent="0.25">
      <c r="A88" s="57"/>
      <c r="B88" s="60"/>
      <c r="C88" s="30" t="s">
        <v>71</v>
      </c>
      <c r="D88" s="57"/>
      <c r="E88" s="27" t="s">
        <v>16</v>
      </c>
      <c r="F88" s="27" t="s">
        <v>15</v>
      </c>
      <c r="G88" s="6">
        <v>5925.7</v>
      </c>
      <c r="H88" s="6">
        <v>1926</v>
      </c>
      <c r="I88" s="6">
        <v>1926</v>
      </c>
    </row>
    <row r="89" spans="1:9" ht="31.5" customHeight="1" x14ac:dyDescent="0.25">
      <c r="A89" s="57"/>
      <c r="B89" s="60"/>
      <c r="C89" s="30" t="s">
        <v>78</v>
      </c>
      <c r="D89" s="57"/>
      <c r="E89" s="27" t="s">
        <v>16</v>
      </c>
      <c r="F89" s="27" t="s">
        <v>15</v>
      </c>
      <c r="G89" s="6">
        <v>6560.3</v>
      </c>
      <c r="H89" s="6">
        <v>2451.8000000000002</v>
      </c>
      <c r="I89" s="6">
        <v>2451.8000000000002</v>
      </c>
    </row>
    <row r="90" spans="1:9" ht="42.75" customHeight="1" x14ac:dyDescent="0.25">
      <c r="A90" s="57"/>
      <c r="B90" s="60"/>
      <c r="C90" s="30" t="s">
        <v>97</v>
      </c>
      <c r="D90" s="57"/>
      <c r="E90" s="27" t="s">
        <v>16</v>
      </c>
      <c r="F90" s="27" t="s">
        <v>15</v>
      </c>
      <c r="G90" s="6">
        <v>7309</v>
      </c>
      <c r="H90" s="6">
        <v>2601.1999999999998</v>
      </c>
      <c r="I90" s="6">
        <v>2601.1999999999998</v>
      </c>
    </row>
    <row r="91" spans="1:9" ht="30.75" customHeight="1" x14ac:dyDescent="0.25">
      <c r="A91" s="57"/>
      <c r="B91" s="60"/>
      <c r="C91" s="30" t="s">
        <v>77</v>
      </c>
      <c r="D91" s="57"/>
      <c r="E91" s="27" t="s">
        <v>16</v>
      </c>
      <c r="F91" s="27" t="s">
        <v>15</v>
      </c>
      <c r="G91" s="6">
        <v>4023.5</v>
      </c>
      <c r="H91" s="6">
        <v>3244.3</v>
      </c>
      <c r="I91" s="6">
        <v>1307.7</v>
      </c>
    </row>
    <row r="92" spans="1:9" ht="41.25" customHeight="1" x14ac:dyDescent="0.25">
      <c r="A92" s="57"/>
      <c r="B92" s="60"/>
      <c r="C92" s="30" t="s">
        <v>72</v>
      </c>
      <c r="D92" s="57"/>
      <c r="E92" s="27" t="s">
        <v>16</v>
      </c>
      <c r="F92" s="27" t="s">
        <v>15</v>
      </c>
      <c r="G92" s="6">
        <v>3361.5</v>
      </c>
      <c r="H92" s="6">
        <v>2710.7</v>
      </c>
      <c r="I92" s="6">
        <v>1092.5999999999999</v>
      </c>
    </row>
    <row r="93" spans="1:9" ht="41.25" customHeight="1" x14ac:dyDescent="0.25">
      <c r="A93" s="57"/>
      <c r="B93" s="60"/>
      <c r="C93" s="30" t="s">
        <v>75</v>
      </c>
      <c r="D93" s="57"/>
      <c r="E93" s="27" t="s">
        <v>16</v>
      </c>
      <c r="F93" s="27" t="s">
        <v>15</v>
      </c>
      <c r="G93" s="6">
        <v>1893.4</v>
      </c>
      <c r="H93" s="6">
        <v>1526.3</v>
      </c>
      <c r="I93" s="6">
        <v>1322.1</v>
      </c>
    </row>
    <row r="94" spans="1:9" ht="30.75" customHeight="1" x14ac:dyDescent="0.25">
      <c r="A94" s="57"/>
      <c r="B94" s="60"/>
      <c r="C94" s="30" t="s">
        <v>83</v>
      </c>
      <c r="D94" s="57"/>
      <c r="E94" s="27" t="s">
        <v>16</v>
      </c>
      <c r="F94" s="27" t="s">
        <v>15</v>
      </c>
      <c r="G94" s="6">
        <v>1403.6</v>
      </c>
      <c r="H94" s="6">
        <v>739.9</v>
      </c>
      <c r="I94" s="6">
        <v>692.2</v>
      </c>
    </row>
    <row r="95" spans="1:9" ht="30.75" customHeight="1" x14ac:dyDescent="0.25">
      <c r="A95" s="58"/>
      <c r="B95" s="61"/>
      <c r="C95" s="30" t="s">
        <v>73</v>
      </c>
      <c r="D95" s="58"/>
      <c r="E95" s="27" t="s">
        <v>16</v>
      </c>
      <c r="F95" s="27" t="s">
        <v>15</v>
      </c>
      <c r="G95" s="6">
        <v>4140.7</v>
      </c>
      <c r="H95" s="6">
        <v>3348</v>
      </c>
      <c r="I95" s="6">
        <v>3100.8</v>
      </c>
    </row>
    <row r="96" spans="1:9" ht="12.75" customHeight="1" x14ac:dyDescent="0.25">
      <c r="A96" s="114" t="s">
        <v>123</v>
      </c>
      <c r="B96" s="115"/>
      <c r="C96" s="115"/>
      <c r="D96" s="115"/>
      <c r="E96" s="115"/>
      <c r="F96" s="116"/>
      <c r="G96" s="33">
        <f>SUM(G72:G95)</f>
        <v>87302.7</v>
      </c>
      <c r="H96" s="33">
        <f>SUM(H72:H95)</f>
        <v>42267.200000000004</v>
      </c>
      <c r="I96" s="33">
        <f>SUM(I72:I95)</f>
        <v>36999.599999999999</v>
      </c>
    </row>
    <row r="97" spans="1:9" ht="40.5" customHeight="1" x14ac:dyDescent="0.25">
      <c r="A97" s="97" t="s">
        <v>31</v>
      </c>
      <c r="B97" s="62"/>
      <c r="C97" s="30" t="s">
        <v>72</v>
      </c>
      <c r="D97" s="56" t="s">
        <v>118</v>
      </c>
      <c r="E97" s="27" t="s">
        <v>16</v>
      </c>
      <c r="F97" s="27" t="s">
        <v>15</v>
      </c>
      <c r="G97" s="6">
        <v>414.3</v>
      </c>
      <c r="H97" s="6">
        <v>0</v>
      </c>
      <c r="I97" s="6">
        <v>0</v>
      </c>
    </row>
    <row r="98" spans="1:9" ht="40.5" customHeight="1" x14ac:dyDescent="0.25">
      <c r="A98" s="98"/>
      <c r="B98" s="64"/>
      <c r="C98" s="30" t="s">
        <v>11</v>
      </c>
      <c r="D98" s="57"/>
      <c r="E98" s="27" t="s">
        <v>16</v>
      </c>
      <c r="F98" s="27" t="s">
        <v>15</v>
      </c>
      <c r="G98" s="6">
        <v>642.6</v>
      </c>
      <c r="H98" s="6">
        <v>0</v>
      </c>
      <c r="I98" s="6">
        <v>0</v>
      </c>
    </row>
    <row r="99" spans="1:9" ht="40.5" customHeight="1" x14ac:dyDescent="0.25">
      <c r="A99" s="98"/>
      <c r="B99" s="64"/>
      <c r="C99" s="30" t="s">
        <v>12</v>
      </c>
      <c r="D99" s="57"/>
      <c r="E99" s="27" t="s">
        <v>16</v>
      </c>
      <c r="F99" s="27" t="s">
        <v>15</v>
      </c>
      <c r="G99" s="6">
        <v>144.5</v>
      </c>
      <c r="H99" s="6">
        <v>0</v>
      </c>
      <c r="I99" s="6">
        <v>0</v>
      </c>
    </row>
    <row r="100" spans="1:9" ht="29.25" customHeight="1" x14ac:dyDescent="0.25">
      <c r="A100" s="98"/>
      <c r="B100" s="64"/>
      <c r="C100" s="30" t="s">
        <v>59</v>
      </c>
      <c r="D100" s="57"/>
      <c r="E100" s="27" t="s">
        <v>16</v>
      </c>
      <c r="F100" s="27" t="s">
        <v>15</v>
      </c>
      <c r="G100" s="6">
        <v>945.7</v>
      </c>
      <c r="H100" s="6">
        <v>0</v>
      </c>
      <c r="I100" s="6">
        <v>0</v>
      </c>
    </row>
    <row r="101" spans="1:9" ht="40.5" customHeight="1" x14ac:dyDescent="0.25">
      <c r="A101" s="98"/>
      <c r="B101" s="64"/>
      <c r="C101" s="30" t="s">
        <v>26</v>
      </c>
      <c r="D101" s="57"/>
      <c r="E101" s="27" t="s">
        <v>16</v>
      </c>
      <c r="F101" s="27" t="s">
        <v>15</v>
      </c>
      <c r="G101" s="6">
        <v>884</v>
      </c>
      <c r="H101" s="6">
        <v>0</v>
      </c>
      <c r="I101" s="6">
        <v>0</v>
      </c>
    </row>
    <row r="102" spans="1:9" ht="32.25" customHeight="1" x14ac:dyDescent="0.25">
      <c r="A102" s="98"/>
      <c r="B102" s="64"/>
      <c r="C102" s="30" t="s">
        <v>22</v>
      </c>
      <c r="D102" s="57"/>
      <c r="E102" s="27" t="s">
        <v>16</v>
      </c>
      <c r="F102" s="27" t="s">
        <v>15</v>
      </c>
      <c r="G102" s="6">
        <v>345.7</v>
      </c>
      <c r="H102" s="6">
        <v>0</v>
      </c>
      <c r="I102" s="6">
        <v>0</v>
      </c>
    </row>
    <row r="103" spans="1:9" ht="30" customHeight="1" x14ac:dyDescent="0.25">
      <c r="A103" s="98"/>
      <c r="B103" s="64"/>
      <c r="C103" s="30" t="s">
        <v>66</v>
      </c>
      <c r="D103" s="57"/>
      <c r="E103" s="27" t="s">
        <v>16</v>
      </c>
      <c r="F103" s="27" t="s">
        <v>15</v>
      </c>
      <c r="G103" s="6">
        <v>171</v>
      </c>
      <c r="H103" s="6">
        <v>0</v>
      </c>
      <c r="I103" s="6">
        <v>0</v>
      </c>
    </row>
    <row r="104" spans="1:9" ht="30" customHeight="1" x14ac:dyDescent="0.25">
      <c r="A104" s="98"/>
      <c r="B104" s="64"/>
      <c r="C104" s="30" t="s">
        <v>23</v>
      </c>
      <c r="D104" s="57"/>
      <c r="E104" s="27" t="s">
        <v>16</v>
      </c>
      <c r="F104" s="27" t="s">
        <v>15</v>
      </c>
      <c r="G104" s="6">
        <v>137</v>
      </c>
      <c r="H104" s="6">
        <v>0</v>
      </c>
      <c r="I104" s="6">
        <v>0</v>
      </c>
    </row>
    <row r="105" spans="1:9" ht="30" customHeight="1" x14ac:dyDescent="0.25">
      <c r="A105" s="98"/>
      <c r="B105" s="64"/>
      <c r="C105" s="30" t="s">
        <v>82</v>
      </c>
      <c r="D105" s="57"/>
      <c r="E105" s="27" t="s">
        <v>16</v>
      </c>
      <c r="F105" s="27" t="s">
        <v>15</v>
      </c>
      <c r="G105" s="6">
        <v>189.3</v>
      </c>
      <c r="H105" s="6">
        <v>0</v>
      </c>
      <c r="I105" s="6">
        <v>0</v>
      </c>
    </row>
    <row r="106" spans="1:9" ht="30" customHeight="1" x14ac:dyDescent="0.25">
      <c r="A106" s="98"/>
      <c r="B106" s="64"/>
      <c r="C106" s="30" t="s">
        <v>81</v>
      </c>
      <c r="D106" s="57"/>
      <c r="E106" s="27" t="s">
        <v>16</v>
      </c>
      <c r="F106" s="27" t="s">
        <v>15</v>
      </c>
      <c r="G106" s="6">
        <v>205.6</v>
      </c>
      <c r="H106" s="6">
        <v>0</v>
      </c>
      <c r="I106" s="6">
        <v>0</v>
      </c>
    </row>
    <row r="107" spans="1:9" ht="30" customHeight="1" x14ac:dyDescent="0.25">
      <c r="A107" s="98"/>
      <c r="B107" s="64"/>
      <c r="C107" s="30" t="s">
        <v>68</v>
      </c>
      <c r="D107" s="57"/>
      <c r="E107" s="27" t="s">
        <v>16</v>
      </c>
      <c r="F107" s="27" t="s">
        <v>15</v>
      </c>
      <c r="G107" s="6">
        <v>96</v>
      </c>
      <c r="H107" s="6">
        <v>0</v>
      </c>
      <c r="I107" s="6">
        <v>0</v>
      </c>
    </row>
    <row r="108" spans="1:9" ht="30" customHeight="1" x14ac:dyDescent="0.25">
      <c r="A108" s="98"/>
      <c r="B108" s="64"/>
      <c r="C108" s="30" t="s">
        <v>80</v>
      </c>
      <c r="D108" s="57"/>
      <c r="E108" s="27" t="s">
        <v>16</v>
      </c>
      <c r="F108" s="27" t="s">
        <v>15</v>
      </c>
      <c r="G108" s="6">
        <v>201.1</v>
      </c>
      <c r="H108" s="6">
        <v>0</v>
      </c>
      <c r="I108" s="6">
        <v>0</v>
      </c>
    </row>
    <row r="109" spans="1:9" ht="30" customHeight="1" x14ac:dyDescent="0.25">
      <c r="A109" s="98"/>
      <c r="B109" s="64"/>
      <c r="C109" s="30" t="s">
        <v>79</v>
      </c>
      <c r="D109" s="57"/>
      <c r="E109" s="27" t="s">
        <v>16</v>
      </c>
      <c r="F109" s="27" t="s">
        <v>15</v>
      </c>
      <c r="G109" s="6">
        <v>344.9</v>
      </c>
      <c r="H109" s="6">
        <v>0</v>
      </c>
      <c r="I109" s="6">
        <v>0</v>
      </c>
    </row>
    <row r="110" spans="1:9" ht="30" customHeight="1" x14ac:dyDescent="0.25">
      <c r="A110" s="98"/>
      <c r="B110" s="64"/>
      <c r="C110" s="30" t="s">
        <v>70</v>
      </c>
      <c r="D110" s="57"/>
      <c r="E110" s="27" t="s">
        <v>16</v>
      </c>
      <c r="F110" s="27" t="s">
        <v>15</v>
      </c>
      <c r="G110" s="6">
        <v>230.7</v>
      </c>
      <c r="H110" s="6">
        <v>0</v>
      </c>
      <c r="I110" s="6">
        <v>0</v>
      </c>
    </row>
    <row r="111" spans="1:9" ht="30" customHeight="1" x14ac:dyDescent="0.25">
      <c r="A111" s="98"/>
      <c r="B111" s="64"/>
      <c r="C111" s="30" t="s">
        <v>78</v>
      </c>
      <c r="D111" s="57"/>
      <c r="E111" s="27" t="s">
        <v>16</v>
      </c>
      <c r="F111" s="27" t="s">
        <v>15</v>
      </c>
      <c r="G111" s="6">
        <v>483.6</v>
      </c>
      <c r="H111" s="6">
        <v>0</v>
      </c>
      <c r="I111" s="6">
        <v>0</v>
      </c>
    </row>
    <row r="112" spans="1:9" ht="39" customHeight="1" x14ac:dyDescent="0.25">
      <c r="A112" s="98"/>
      <c r="B112" s="64"/>
      <c r="C112" s="30" t="s">
        <v>97</v>
      </c>
      <c r="D112" s="57"/>
      <c r="E112" s="27" t="s">
        <v>16</v>
      </c>
      <c r="F112" s="27" t="s">
        <v>15</v>
      </c>
      <c r="G112" s="6">
        <v>586.6</v>
      </c>
      <c r="H112" s="6">
        <v>0</v>
      </c>
      <c r="I112" s="6">
        <v>0</v>
      </c>
    </row>
    <row r="113" spans="1:9" ht="28.5" customHeight="1" x14ac:dyDescent="0.25">
      <c r="A113" s="98"/>
      <c r="B113" s="64"/>
      <c r="C113" s="30" t="s">
        <v>77</v>
      </c>
      <c r="D113" s="57"/>
      <c r="E113" s="27" t="s">
        <v>16</v>
      </c>
      <c r="F113" s="27" t="s">
        <v>15</v>
      </c>
      <c r="G113" s="6">
        <v>269.60000000000002</v>
      </c>
      <c r="H113" s="6">
        <v>0</v>
      </c>
      <c r="I113" s="6">
        <v>0</v>
      </c>
    </row>
    <row r="114" spans="1:9" ht="30" customHeight="1" x14ac:dyDescent="0.25">
      <c r="A114" s="98"/>
      <c r="B114" s="64"/>
      <c r="C114" s="30" t="s">
        <v>71</v>
      </c>
      <c r="D114" s="57"/>
      <c r="E114" s="27" t="s">
        <v>16</v>
      </c>
      <c r="F114" s="27" t="s">
        <v>15</v>
      </c>
      <c r="G114" s="6">
        <v>341</v>
      </c>
      <c r="H114" s="6">
        <v>0</v>
      </c>
      <c r="I114" s="6">
        <v>0</v>
      </c>
    </row>
    <row r="115" spans="1:9" ht="30" customHeight="1" x14ac:dyDescent="0.25">
      <c r="A115" s="98"/>
      <c r="B115" s="64"/>
      <c r="C115" s="30" t="s">
        <v>83</v>
      </c>
      <c r="D115" s="57"/>
      <c r="E115" s="27" t="s">
        <v>16</v>
      </c>
      <c r="F115" s="27" t="s">
        <v>15</v>
      </c>
      <c r="G115" s="6">
        <v>194.5</v>
      </c>
      <c r="H115" s="6">
        <v>0</v>
      </c>
      <c r="I115" s="6">
        <v>0</v>
      </c>
    </row>
    <row r="116" spans="1:9" ht="30" customHeight="1" x14ac:dyDescent="0.25">
      <c r="A116" s="98"/>
      <c r="B116" s="64"/>
      <c r="C116" s="30" t="s">
        <v>73</v>
      </c>
      <c r="D116" s="57"/>
      <c r="E116" s="27" t="s">
        <v>16</v>
      </c>
      <c r="F116" s="27" t="s">
        <v>15</v>
      </c>
      <c r="G116" s="6">
        <v>243</v>
      </c>
      <c r="H116" s="6">
        <v>0</v>
      </c>
      <c r="I116" s="6">
        <v>0</v>
      </c>
    </row>
    <row r="117" spans="1:9" ht="30.75" customHeight="1" x14ac:dyDescent="0.25">
      <c r="A117" s="98"/>
      <c r="B117" s="64"/>
      <c r="C117" s="30" t="s">
        <v>191</v>
      </c>
      <c r="D117" s="57"/>
      <c r="E117" s="27" t="s">
        <v>112</v>
      </c>
      <c r="F117" s="27" t="s">
        <v>15</v>
      </c>
      <c r="G117" s="6">
        <v>101</v>
      </c>
      <c r="H117" s="6">
        <v>0</v>
      </c>
      <c r="I117" s="6">
        <v>0</v>
      </c>
    </row>
    <row r="118" spans="1:9" ht="39" customHeight="1" x14ac:dyDescent="0.25">
      <c r="A118" s="98"/>
      <c r="B118" s="64"/>
      <c r="C118" s="30" t="s">
        <v>75</v>
      </c>
      <c r="D118" s="57"/>
      <c r="E118" s="27" t="s">
        <v>112</v>
      </c>
      <c r="F118" s="27" t="s">
        <v>15</v>
      </c>
      <c r="G118" s="6">
        <v>141.69999999999999</v>
      </c>
      <c r="H118" s="6">
        <v>0</v>
      </c>
      <c r="I118" s="6">
        <v>0</v>
      </c>
    </row>
    <row r="119" spans="1:9" ht="32.25" customHeight="1" x14ac:dyDescent="0.25">
      <c r="A119" s="99"/>
      <c r="B119" s="63"/>
      <c r="C119" s="30" t="s">
        <v>67</v>
      </c>
      <c r="D119" s="58"/>
      <c r="E119" s="27" t="s">
        <v>16</v>
      </c>
      <c r="F119" s="27" t="s">
        <v>15</v>
      </c>
      <c r="G119" s="6">
        <v>696.8</v>
      </c>
      <c r="H119" s="6">
        <v>0</v>
      </c>
      <c r="I119" s="6">
        <v>0</v>
      </c>
    </row>
    <row r="120" spans="1:9" ht="17.25" customHeight="1" x14ac:dyDescent="0.25">
      <c r="A120" s="106" t="s">
        <v>99</v>
      </c>
      <c r="B120" s="107"/>
      <c r="C120" s="107"/>
      <c r="D120" s="107"/>
      <c r="E120" s="107"/>
      <c r="F120" s="108"/>
      <c r="G120" s="33">
        <f>SUM(G97:G119)</f>
        <v>8010.2000000000016</v>
      </c>
      <c r="H120" s="33">
        <f>SUM(H97:H119)</f>
        <v>0</v>
      </c>
      <c r="I120" s="33">
        <f>SUM(I97:I119)</f>
        <v>0</v>
      </c>
    </row>
    <row r="121" spans="1:9" ht="34.5" customHeight="1" x14ac:dyDescent="0.25">
      <c r="A121" s="100" t="s">
        <v>32</v>
      </c>
      <c r="B121" s="102"/>
      <c r="C121" s="26" t="s">
        <v>59</v>
      </c>
      <c r="D121" s="104" t="s">
        <v>119</v>
      </c>
      <c r="E121" s="27" t="s">
        <v>16</v>
      </c>
      <c r="F121" s="27" t="s">
        <v>15</v>
      </c>
      <c r="G121" s="23">
        <v>79.5</v>
      </c>
      <c r="H121" s="23">
        <v>0</v>
      </c>
      <c r="I121" s="23">
        <v>0</v>
      </c>
    </row>
    <row r="122" spans="1:9" ht="45" customHeight="1" x14ac:dyDescent="0.25">
      <c r="A122" s="101"/>
      <c r="B122" s="103"/>
      <c r="C122" s="26" t="s">
        <v>10</v>
      </c>
      <c r="D122" s="105"/>
      <c r="E122" s="27" t="s">
        <v>16</v>
      </c>
      <c r="F122" s="27" t="s">
        <v>15</v>
      </c>
      <c r="G122" s="23">
        <v>79.3</v>
      </c>
      <c r="H122" s="6">
        <v>0</v>
      </c>
      <c r="I122" s="3">
        <v>0</v>
      </c>
    </row>
    <row r="123" spans="1:9" ht="17.25" customHeight="1" x14ac:dyDescent="0.25">
      <c r="A123" s="94" t="s">
        <v>47</v>
      </c>
      <c r="B123" s="95"/>
      <c r="C123" s="95"/>
      <c r="D123" s="95"/>
      <c r="E123" s="95"/>
      <c r="F123" s="96"/>
      <c r="G123" s="39">
        <f>SUM(G121:G122)</f>
        <v>158.80000000000001</v>
      </c>
      <c r="H123" s="33">
        <f>SUM(H121:H122)</f>
        <v>0</v>
      </c>
      <c r="I123" s="12">
        <f>SUM(I121:I122)</f>
        <v>0</v>
      </c>
    </row>
    <row r="124" spans="1:9" ht="83.25" customHeight="1" x14ac:dyDescent="0.25">
      <c r="A124" s="19" t="s">
        <v>121</v>
      </c>
      <c r="B124" s="26"/>
      <c r="C124" s="26" t="s">
        <v>59</v>
      </c>
      <c r="D124" s="26" t="s">
        <v>120</v>
      </c>
      <c r="E124" s="27" t="s">
        <v>16</v>
      </c>
      <c r="F124" s="27" t="s">
        <v>15</v>
      </c>
      <c r="G124" s="23">
        <v>10022.6</v>
      </c>
      <c r="H124" s="23">
        <v>10022.6</v>
      </c>
      <c r="I124" s="23">
        <v>10022.6</v>
      </c>
    </row>
    <row r="125" spans="1:9" ht="17.25" customHeight="1" x14ac:dyDescent="0.25">
      <c r="A125" s="94" t="s">
        <v>113</v>
      </c>
      <c r="B125" s="95"/>
      <c r="C125" s="95"/>
      <c r="D125" s="95"/>
      <c r="E125" s="95"/>
      <c r="F125" s="96"/>
      <c r="G125" s="39">
        <f>SUM(G124)</f>
        <v>10022.6</v>
      </c>
      <c r="H125" s="33">
        <f>SUM(H124)</f>
        <v>10022.6</v>
      </c>
      <c r="I125" s="12">
        <f>SUM(I124)</f>
        <v>10022.6</v>
      </c>
    </row>
    <row r="126" spans="1:9" ht="39" customHeight="1" x14ac:dyDescent="0.25">
      <c r="A126" s="84" t="s">
        <v>170</v>
      </c>
      <c r="B126" s="84"/>
      <c r="C126" s="43" t="s">
        <v>26</v>
      </c>
      <c r="D126" s="121" t="s">
        <v>171</v>
      </c>
      <c r="E126" s="19" t="s">
        <v>163</v>
      </c>
      <c r="F126" s="19" t="s">
        <v>15</v>
      </c>
      <c r="G126" s="23">
        <v>4365</v>
      </c>
      <c r="H126" s="3">
        <v>0</v>
      </c>
      <c r="I126" s="3">
        <v>0</v>
      </c>
    </row>
    <row r="127" spans="1:9" ht="45.75" customHeight="1" x14ac:dyDescent="0.25">
      <c r="A127" s="84"/>
      <c r="B127" s="84"/>
      <c r="C127" s="43" t="s">
        <v>75</v>
      </c>
      <c r="D127" s="121"/>
      <c r="E127" s="19" t="s">
        <v>163</v>
      </c>
      <c r="F127" s="19" t="s">
        <v>15</v>
      </c>
      <c r="G127" s="23">
        <v>707.6</v>
      </c>
      <c r="H127" s="3">
        <v>0</v>
      </c>
      <c r="I127" s="3">
        <v>0</v>
      </c>
    </row>
    <row r="128" spans="1:9" ht="30" customHeight="1" x14ac:dyDescent="0.25">
      <c r="A128" s="84"/>
      <c r="B128" s="84"/>
      <c r="C128" s="43" t="s">
        <v>71</v>
      </c>
      <c r="D128" s="121"/>
      <c r="E128" s="19" t="s">
        <v>163</v>
      </c>
      <c r="F128" s="19" t="s">
        <v>15</v>
      </c>
      <c r="G128" s="23">
        <v>955.9</v>
      </c>
      <c r="H128" s="3">
        <v>0</v>
      </c>
      <c r="I128" s="3">
        <v>0</v>
      </c>
    </row>
    <row r="129" spans="1:9" ht="38.25" customHeight="1" x14ac:dyDescent="0.25">
      <c r="A129" s="84"/>
      <c r="B129" s="84"/>
      <c r="C129" s="43" t="s">
        <v>97</v>
      </c>
      <c r="D129" s="121"/>
      <c r="E129" s="19" t="s">
        <v>163</v>
      </c>
      <c r="F129" s="19" t="s">
        <v>15</v>
      </c>
      <c r="G129" s="23">
        <v>327.3</v>
      </c>
      <c r="H129" s="3">
        <v>0</v>
      </c>
      <c r="I129" s="3">
        <v>0</v>
      </c>
    </row>
    <row r="130" spans="1:9" ht="38.25" customHeight="1" x14ac:dyDescent="0.25">
      <c r="A130" s="84"/>
      <c r="B130" s="84"/>
      <c r="C130" s="43" t="s">
        <v>67</v>
      </c>
      <c r="D130" s="121"/>
      <c r="E130" s="51" t="s">
        <v>37</v>
      </c>
      <c r="F130" s="51" t="s">
        <v>15</v>
      </c>
      <c r="G130" s="23">
        <v>698.1</v>
      </c>
      <c r="H130" s="3">
        <v>0</v>
      </c>
      <c r="I130" s="3">
        <v>0</v>
      </c>
    </row>
    <row r="131" spans="1:9" ht="38.25" customHeight="1" x14ac:dyDescent="0.25">
      <c r="A131" s="84"/>
      <c r="B131" s="84"/>
      <c r="C131" s="43" t="s">
        <v>79</v>
      </c>
      <c r="D131" s="121"/>
      <c r="E131" s="51" t="s">
        <v>37</v>
      </c>
      <c r="F131" s="51" t="s">
        <v>15</v>
      </c>
      <c r="G131" s="23">
        <v>550</v>
      </c>
      <c r="H131" s="3">
        <v>0</v>
      </c>
      <c r="I131" s="3">
        <v>0</v>
      </c>
    </row>
    <row r="132" spans="1:9" ht="38.25" customHeight="1" x14ac:dyDescent="0.25">
      <c r="A132" s="84"/>
      <c r="B132" s="84"/>
      <c r="C132" s="43" t="s">
        <v>83</v>
      </c>
      <c r="D132" s="121"/>
      <c r="E132" s="51" t="s">
        <v>37</v>
      </c>
      <c r="F132" s="51" t="s">
        <v>15</v>
      </c>
      <c r="G132" s="23">
        <v>325.8</v>
      </c>
      <c r="H132" s="3">
        <v>0</v>
      </c>
      <c r="I132" s="3">
        <v>0</v>
      </c>
    </row>
    <row r="133" spans="1:9" ht="38.25" customHeight="1" x14ac:dyDescent="0.25">
      <c r="A133" s="84"/>
      <c r="B133" s="84"/>
      <c r="C133" s="43" t="s">
        <v>10</v>
      </c>
      <c r="D133" s="121"/>
      <c r="E133" s="51" t="s">
        <v>37</v>
      </c>
      <c r="F133" s="51" t="s">
        <v>15</v>
      </c>
      <c r="G133" s="23">
        <v>2244.8000000000002</v>
      </c>
      <c r="H133" s="3">
        <v>0</v>
      </c>
      <c r="I133" s="3">
        <v>0</v>
      </c>
    </row>
    <row r="134" spans="1:9" ht="31.5" customHeight="1" x14ac:dyDescent="0.25">
      <c r="A134" s="84"/>
      <c r="B134" s="84"/>
      <c r="C134" s="43" t="s">
        <v>77</v>
      </c>
      <c r="D134" s="121"/>
      <c r="E134" s="19" t="s">
        <v>163</v>
      </c>
      <c r="F134" s="19" t="s">
        <v>15</v>
      </c>
      <c r="G134" s="23">
        <v>652.29999999999995</v>
      </c>
      <c r="H134" s="3">
        <v>0</v>
      </c>
      <c r="I134" s="3">
        <v>0</v>
      </c>
    </row>
    <row r="135" spans="1:9" ht="31.5" customHeight="1" x14ac:dyDescent="0.25">
      <c r="A135" s="84"/>
      <c r="B135" s="84"/>
      <c r="C135" s="43" t="s">
        <v>59</v>
      </c>
      <c r="D135" s="121"/>
      <c r="E135" s="52" t="s">
        <v>160</v>
      </c>
      <c r="F135" s="52" t="s">
        <v>15</v>
      </c>
      <c r="G135" s="23">
        <v>72</v>
      </c>
      <c r="H135" s="3">
        <v>0</v>
      </c>
      <c r="I135" s="3">
        <v>0</v>
      </c>
    </row>
    <row r="136" spans="1:9" ht="31.5" customHeight="1" x14ac:dyDescent="0.25">
      <c r="A136" s="84"/>
      <c r="B136" s="84"/>
      <c r="C136" s="43" t="s">
        <v>82</v>
      </c>
      <c r="D136" s="121"/>
      <c r="E136" s="52" t="s">
        <v>160</v>
      </c>
      <c r="F136" s="52" t="s">
        <v>15</v>
      </c>
      <c r="G136" s="23">
        <v>145.4</v>
      </c>
      <c r="H136" s="3">
        <v>0</v>
      </c>
      <c r="I136" s="3">
        <v>0</v>
      </c>
    </row>
    <row r="137" spans="1:9" ht="31.5" customHeight="1" x14ac:dyDescent="0.25">
      <c r="A137" s="84"/>
      <c r="B137" s="84"/>
      <c r="C137" s="43" t="s">
        <v>70</v>
      </c>
      <c r="D137" s="121"/>
      <c r="E137" s="52" t="s">
        <v>160</v>
      </c>
      <c r="F137" s="52" t="s">
        <v>15</v>
      </c>
      <c r="G137" s="23">
        <v>692</v>
      </c>
      <c r="H137" s="3">
        <v>0</v>
      </c>
      <c r="I137" s="3">
        <v>0</v>
      </c>
    </row>
    <row r="138" spans="1:9" ht="31.5" customHeight="1" x14ac:dyDescent="0.25">
      <c r="A138" s="84"/>
      <c r="B138" s="84"/>
      <c r="C138" s="43" t="s">
        <v>81</v>
      </c>
      <c r="D138" s="121"/>
      <c r="E138" s="52" t="s">
        <v>160</v>
      </c>
      <c r="F138" s="52" t="s">
        <v>15</v>
      </c>
      <c r="G138" s="23">
        <v>673.5</v>
      </c>
      <c r="H138" s="3">
        <v>0</v>
      </c>
      <c r="I138" s="3">
        <v>0</v>
      </c>
    </row>
    <row r="139" spans="1:9" ht="29.25" customHeight="1" x14ac:dyDescent="0.25">
      <c r="A139" s="84"/>
      <c r="B139" s="84"/>
      <c r="C139" s="43" t="s">
        <v>73</v>
      </c>
      <c r="D139" s="121"/>
      <c r="E139" s="19" t="s">
        <v>163</v>
      </c>
      <c r="F139" s="19" t="s">
        <v>15</v>
      </c>
      <c r="G139" s="23">
        <v>1217.2</v>
      </c>
      <c r="H139" s="3">
        <v>0</v>
      </c>
      <c r="I139" s="3">
        <v>0</v>
      </c>
    </row>
    <row r="140" spans="1:9" ht="31.5" customHeight="1" x14ac:dyDescent="0.25">
      <c r="A140" s="94" t="s">
        <v>172</v>
      </c>
      <c r="B140" s="95"/>
      <c r="C140" s="95"/>
      <c r="D140" s="95"/>
      <c r="E140" s="95"/>
      <c r="F140" s="96"/>
      <c r="G140" s="39">
        <f>SUM(G126:G139)</f>
        <v>13626.9</v>
      </c>
      <c r="H140" s="12">
        <v>0</v>
      </c>
      <c r="I140" s="12">
        <v>0</v>
      </c>
    </row>
    <row r="141" spans="1:9" ht="37.15" customHeight="1" x14ac:dyDescent="0.25">
      <c r="A141" s="84"/>
      <c r="B141" s="117"/>
      <c r="C141" s="43" t="s">
        <v>26</v>
      </c>
      <c r="D141" s="122" t="s">
        <v>173</v>
      </c>
      <c r="E141" s="51" t="s">
        <v>37</v>
      </c>
      <c r="F141" s="51" t="s">
        <v>15</v>
      </c>
      <c r="G141" s="23">
        <v>706.8</v>
      </c>
      <c r="H141" s="3">
        <v>0</v>
      </c>
      <c r="I141" s="3">
        <v>0</v>
      </c>
    </row>
    <row r="142" spans="1:9" ht="31.5" customHeight="1" x14ac:dyDescent="0.25">
      <c r="A142" s="84"/>
      <c r="B142" s="118"/>
      <c r="C142" s="43" t="s">
        <v>59</v>
      </c>
      <c r="D142" s="123"/>
      <c r="E142" s="19" t="s">
        <v>163</v>
      </c>
      <c r="F142" s="19" t="s">
        <v>15</v>
      </c>
      <c r="G142" s="23">
        <v>2325.1999999999998</v>
      </c>
      <c r="H142" s="3">
        <v>0</v>
      </c>
      <c r="I142" s="3">
        <v>0</v>
      </c>
    </row>
    <row r="143" spans="1:9" ht="12.75" customHeight="1" x14ac:dyDescent="0.25">
      <c r="A143" s="94" t="s">
        <v>174</v>
      </c>
      <c r="B143" s="95"/>
      <c r="C143" s="95"/>
      <c r="D143" s="95"/>
      <c r="E143" s="95"/>
      <c r="F143" s="96"/>
      <c r="G143" s="39">
        <f>G141+G142</f>
        <v>3032</v>
      </c>
      <c r="H143" s="12">
        <v>0</v>
      </c>
      <c r="I143" s="12">
        <v>0</v>
      </c>
    </row>
    <row r="144" spans="1:9" ht="30" customHeight="1" x14ac:dyDescent="0.25">
      <c r="A144" s="84" t="s">
        <v>187</v>
      </c>
      <c r="B144" s="85"/>
      <c r="C144" s="43" t="s">
        <v>68</v>
      </c>
      <c r="D144" s="86" t="s">
        <v>189</v>
      </c>
      <c r="E144" s="50" t="s">
        <v>112</v>
      </c>
      <c r="F144" s="50" t="s">
        <v>15</v>
      </c>
      <c r="G144" s="23">
        <v>96.3</v>
      </c>
      <c r="H144" s="3">
        <v>0</v>
      </c>
      <c r="I144" s="3">
        <v>0</v>
      </c>
    </row>
    <row r="145" spans="1:9" ht="30.75" customHeight="1" x14ac:dyDescent="0.25">
      <c r="A145" s="84"/>
      <c r="B145" s="85"/>
      <c r="C145" s="43" t="s">
        <v>79</v>
      </c>
      <c r="D145" s="87"/>
      <c r="E145" s="50" t="s">
        <v>112</v>
      </c>
      <c r="F145" s="50" t="s">
        <v>15</v>
      </c>
      <c r="G145" s="23">
        <v>404.5</v>
      </c>
      <c r="H145" s="3">
        <v>0</v>
      </c>
      <c r="I145" s="3">
        <v>0</v>
      </c>
    </row>
    <row r="146" spans="1:9" ht="33.75" customHeight="1" x14ac:dyDescent="0.25">
      <c r="A146" s="84"/>
      <c r="B146" s="85"/>
      <c r="C146" s="43" t="s">
        <v>71</v>
      </c>
      <c r="D146" s="87"/>
      <c r="E146" s="50" t="s">
        <v>112</v>
      </c>
      <c r="F146" s="50" t="s">
        <v>15</v>
      </c>
      <c r="G146" s="23">
        <v>597.20000000000005</v>
      </c>
      <c r="H146" s="3">
        <v>0</v>
      </c>
      <c r="I146" s="3">
        <v>0</v>
      </c>
    </row>
    <row r="147" spans="1:9" ht="34.5" customHeight="1" x14ac:dyDescent="0.25">
      <c r="A147" s="84"/>
      <c r="B147" s="85"/>
      <c r="C147" s="43" t="s">
        <v>92</v>
      </c>
      <c r="D147" s="87"/>
      <c r="E147" s="50" t="s">
        <v>112</v>
      </c>
      <c r="F147" s="50" t="s">
        <v>15</v>
      </c>
      <c r="G147" s="23">
        <v>433.4</v>
      </c>
      <c r="H147" s="3">
        <v>0</v>
      </c>
      <c r="I147" s="3">
        <v>0</v>
      </c>
    </row>
    <row r="148" spans="1:9" ht="30" customHeight="1" x14ac:dyDescent="0.25">
      <c r="A148" s="84"/>
      <c r="B148" s="85"/>
      <c r="C148" s="43" t="s">
        <v>83</v>
      </c>
      <c r="D148" s="87"/>
      <c r="E148" s="50" t="s">
        <v>112</v>
      </c>
      <c r="F148" s="50" t="s">
        <v>15</v>
      </c>
      <c r="G148" s="23">
        <v>115.6</v>
      </c>
      <c r="H148" s="3">
        <v>0</v>
      </c>
      <c r="I148" s="3">
        <v>0</v>
      </c>
    </row>
    <row r="149" spans="1:9" ht="39" customHeight="1" x14ac:dyDescent="0.25">
      <c r="A149" s="84"/>
      <c r="B149" s="85"/>
      <c r="C149" s="43" t="s">
        <v>169</v>
      </c>
      <c r="D149" s="87"/>
      <c r="E149" s="50" t="s">
        <v>112</v>
      </c>
      <c r="F149" s="50" t="s">
        <v>15</v>
      </c>
      <c r="G149" s="23">
        <v>828.3</v>
      </c>
      <c r="H149" s="3">
        <v>0</v>
      </c>
      <c r="I149" s="3">
        <v>0</v>
      </c>
    </row>
    <row r="150" spans="1:9" ht="41.25" customHeight="1" x14ac:dyDescent="0.25">
      <c r="A150" s="84"/>
      <c r="B150" s="85"/>
      <c r="C150" s="43" t="s">
        <v>26</v>
      </c>
      <c r="D150" s="87"/>
      <c r="E150" s="50" t="s">
        <v>112</v>
      </c>
      <c r="F150" s="50" t="s">
        <v>15</v>
      </c>
      <c r="G150" s="23">
        <v>4161</v>
      </c>
      <c r="H150" s="3">
        <v>0</v>
      </c>
      <c r="I150" s="3">
        <v>0</v>
      </c>
    </row>
    <row r="151" spans="1:9" ht="35.25" customHeight="1" x14ac:dyDescent="0.25">
      <c r="A151" s="84"/>
      <c r="B151" s="85"/>
      <c r="C151" s="43" t="s">
        <v>11</v>
      </c>
      <c r="D151" s="87"/>
      <c r="E151" s="50" t="s">
        <v>112</v>
      </c>
      <c r="F151" s="50" t="s">
        <v>15</v>
      </c>
      <c r="G151" s="23">
        <v>2051.6</v>
      </c>
      <c r="H151" s="3">
        <v>0</v>
      </c>
      <c r="I151" s="3">
        <v>0</v>
      </c>
    </row>
    <row r="152" spans="1:9" ht="51.75" customHeight="1" x14ac:dyDescent="0.25">
      <c r="A152" s="84"/>
      <c r="B152" s="85"/>
      <c r="C152" s="43" t="s">
        <v>12</v>
      </c>
      <c r="D152" s="88"/>
      <c r="E152" s="50" t="s">
        <v>112</v>
      </c>
      <c r="F152" s="50" t="s">
        <v>15</v>
      </c>
      <c r="G152" s="23">
        <v>943.9</v>
      </c>
      <c r="H152" s="3">
        <v>0</v>
      </c>
      <c r="I152" s="3">
        <v>0</v>
      </c>
    </row>
    <row r="153" spans="1:9" ht="42" customHeight="1" x14ac:dyDescent="0.25">
      <c r="A153" s="94" t="s">
        <v>188</v>
      </c>
      <c r="B153" s="95"/>
      <c r="C153" s="95"/>
      <c r="D153" s="95"/>
      <c r="E153" s="95"/>
      <c r="F153" s="96"/>
      <c r="G153" s="39">
        <f>SUM(G144:G152)</f>
        <v>9631.7999999999993</v>
      </c>
      <c r="H153" s="12">
        <f>SUM(H144:H152)</f>
        <v>0</v>
      </c>
      <c r="I153" s="12">
        <f>SUM(I144:I152)</f>
        <v>0</v>
      </c>
    </row>
    <row r="154" spans="1:9" ht="27" customHeight="1" x14ac:dyDescent="0.25">
      <c r="A154" s="84" t="s">
        <v>214</v>
      </c>
      <c r="B154" s="85"/>
      <c r="C154" s="43" t="s">
        <v>169</v>
      </c>
      <c r="D154" s="131" t="s">
        <v>215</v>
      </c>
      <c r="E154" s="54" t="s">
        <v>160</v>
      </c>
      <c r="F154" s="54" t="s">
        <v>15</v>
      </c>
      <c r="G154" s="23">
        <v>3628.2</v>
      </c>
      <c r="H154" s="3">
        <v>0</v>
      </c>
      <c r="I154" s="3">
        <v>0</v>
      </c>
    </row>
    <row r="155" spans="1:9" ht="33.75" customHeight="1" x14ac:dyDescent="0.25">
      <c r="A155" s="84"/>
      <c r="B155" s="85"/>
      <c r="C155" s="43" t="s">
        <v>70</v>
      </c>
      <c r="D155" s="131"/>
      <c r="E155" s="54" t="s">
        <v>160</v>
      </c>
      <c r="F155" s="54" t="s">
        <v>15</v>
      </c>
      <c r="G155" s="23">
        <v>2008.5</v>
      </c>
      <c r="H155" s="3">
        <v>0</v>
      </c>
      <c r="I155" s="3">
        <v>0</v>
      </c>
    </row>
    <row r="156" spans="1:9" ht="50.25" customHeight="1" x14ac:dyDescent="0.25">
      <c r="A156" s="84"/>
      <c r="B156" s="85"/>
      <c r="C156" s="43" t="s">
        <v>77</v>
      </c>
      <c r="D156" s="131"/>
      <c r="E156" s="54" t="s">
        <v>160</v>
      </c>
      <c r="F156" s="54" t="s">
        <v>15</v>
      </c>
      <c r="G156" s="23">
        <v>508.8</v>
      </c>
      <c r="H156" s="3">
        <v>0</v>
      </c>
      <c r="I156" s="3">
        <v>0</v>
      </c>
    </row>
    <row r="157" spans="1:9" ht="12.75" customHeight="1" x14ac:dyDescent="0.25">
      <c r="A157" s="124"/>
      <c r="B157" s="125"/>
      <c r="C157" s="126" t="s">
        <v>216</v>
      </c>
      <c r="D157" s="127"/>
      <c r="E157" s="127"/>
      <c r="F157" s="128"/>
      <c r="G157" s="129">
        <f>SUM(G154:G156)</f>
        <v>6145.5</v>
      </c>
      <c r="H157" s="130">
        <f>SUM(H154:H156)</f>
        <v>0</v>
      </c>
      <c r="I157" s="130">
        <f>SUM(I154:I156)</f>
        <v>0</v>
      </c>
    </row>
    <row r="158" spans="1:9" ht="79.5" customHeight="1" x14ac:dyDescent="0.25">
      <c r="A158" s="74" t="s">
        <v>6</v>
      </c>
      <c r="B158" s="75"/>
      <c r="C158" s="14" t="s">
        <v>24</v>
      </c>
      <c r="D158" s="13" t="s">
        <v>30</v>
      </c>
      <c r="E158" s="13" t="s">
        <v>16</v>
      </c>
      <c r="F158" s="13" t="s">
        <v>15</v>
      </c>
      <c r="G158" s="12">
        <f>G162</f>
        <v>2610.5</v>
      </c>
      <c r="H158" s="12">
        <f>SUM(H162)</f>
        <v>0</v>
      </c>
      <c r="I158" s="12">
        <f>SUM(I162)</f>
        <v>0</v>
      </c>
    </row>
    <row r="159" spans="1:9" ht="118.5" customHeight="1" x14ac:dyDescent="0.25">
      <c r="A159" s="120" t="s">
        <v>7</v>
      </c>
      <c r="B159" s="93" t="s">
        <v>101</v>
      </c>
      <c r="C159" s="93" t="s">
        <v>27</v>
      </c>
      <c r="D159" s="42" t="s">
        <v>179</v>
      </c>
      <c r="E159" s="27" t="s">
        <v>16</v>
      </c>
      <c r="F159" s="27" t="s">
        <v>15</v>
      </c>
      <c r="G159" s="3">
        <v>244.4</v>
      </c>
      <c r="H159" s="3">
        <v>0</v>
      </c>
      <c r="I159" s="3">
        <v>0</v>
      </c>
    </row>
    <row r="160" spans="1:9" ht="93" customHeight="1" x14ac:dyDescent="0.25">
      <c r="A160" s="120"/>
      <c r="B160" s="93"/>
      <c r="C160" s="93"/>
      <c r="D160" s="42" t="s">
        <v>208</v>
      </c>
      <c r="E160" s="27" t="s">
        <v>16</v>
      </c>
      <c r="F160" s="27" t="s">
        <v>15</v>
      </c>
      <c r="G160" s="3">
        <v>2105.6</v>
      </c>
      <c r="H160" s="3">
        <v>0</v>
      </c>
      <c r="I160" s="3">
        <v>0</v>
      </c>
    </row>
    <row r="161" spans="1:9" ht="81" customHeight="1" x14ac:dyDescent="0.25">
      <c r="A161" s="120"/>
      <c r="B161" s="93"/>
      <c r="C161" s="93"/>
      <c r="D161" s="42" t="s">
        <v>180</v>
      </c>
      <c r="E161" s="27" t="s">
        <v>16</v>
      </c>
      <c r="F161" s="27" t="s">
        <v>15</v>
      </c>
      <c r="G161" s="3">
        <v>260.5</v>
      </c>
      <c r="H161" s="3">
        <v>0</v>
      </c>
      <c r="I161" s="3">
        <v>0</v>
      </c>
    </row>
    <row r="162" spans="1:9" ht="17.25" customHeight="1" x14ac:dyDescent="0.25">
      <c r="A162" s="81" t="s">
        <v>105</v>
      </c>
      <c r="B162" s="82"/>
      <c r="C162" s="82"/>
      <c r="D162" s="82"/>
      <c r="E162" s="82"/>
      <c r="F162" s="83"/>
      <c r="G162" s="12">
        <f>SUM(G159:G161)</f>
        <v>2610.5</v>
      </c>
      <c r="H162" s="34">
        <f>SUM(H159:H161)</f>
        <v>0</v>
      </c>
      <c r="I162" s="12">
        <f>SUM(I159:I161)</f>
        <v>0</v>
      </c>
    </row>
    <row r="163" spans="1:9" ht="68.25" customHeight="1" x14ac:dyDescent="0.25">
      <c r="A163" s="79" t="s">
        <v>8</v>
      </c>
      <c r="B163" s="80"/>
      <c r="C163" s="35" t="s">
        <v>49</v>
      </c>
      <c r="D163" s="36" t="s">
        <v>30</v>
      </c>
      <c r="E163" s="36" t="s">
        <v>16</v>
      </c>
      <c r="F163" s="36" t="s">
        <v>15</v>
      </c>
      <c r="G163" s="44">
        <f>G165+G210+G213</f>
        <v>20851.749999999996</v>
      </c>
      <c r="H163" s="12">
        <f>SUM(H165+H167+H210+H213)</f>
        <v>100</v>
      </c>
      <c r="I163" s="12">
        <f>SUM(I165+I167+I210+I213)</f>
        <v>100</v>
      </c>
    </row>
    <row r="164" spans="1:9" ht="102.6" customHeight="1" x14ac:dyDescent="0.25">
      <c r="A164" s="18" t="s">
        <v>9</v>
      </c>
      <c r="B164" s="10" t="s">
        <v>50</v>
      </c>
      <c r="C164" s="10" t="s">
        <v>24</v>
      </c>
      <c r="D164" s="10" t="s">
        <v>17</v>
      </c>
      <c r="E164" s="27" t="s">
        <v>16</v>
      </c>
      <c r="F164" s="27" t="s">
        <v>14</v>
      </c>
      <c r="G164" s="3">
        <v>100</v>
      </c>
      <c r="H164" s="3">
        <v>100</v>
      </c>
      <c r="I164" s="3">
        <v>100</v>
      </c>
    </row>
    <row r="165" spans="1:9" ht="15.75" customHeight="1" x14ac:dyDescent="0.25">
      <c r="A165" s="81" t="s">
        <v>51</v>
      </c>
      <c r="B165" s="82"/>
      <c r="C165" s="82"/>
      <c r="D165" s="82"/>
      <c r="E165" s="82"/>
      <c r="F165" s="83"/>
      <c r="G165" s="33">
        <f>SUM(G164)</f>
        <v>100</v>
      </c>
      <c r="H165" s="33">
        <f>SUM(H164)</f>
        <v>100</v>
      </c>
      <c r="I165" s="33">
        <f>SUM(I164)</f>
        <v>100</v>
      </c>
    </row>
    <row r="166" spans="1:9" ht="78" customHeight="1" x14ac:dyDescent="0.25">
      <c r="A166" s="20" t="s">
        <v>33</v>
      </c>
      <c r="B166" s="15" t="s">
        <v>65</v>
      </c>
      <c r="C166" s="16" t="s">
        <v>64</v>
      </c>
      <c r="D166" s="17" t="s">
        <v>34</v>
      </c>
      <c r="E166" s="19" t="s">
        <v>16</v>
      </c>
      <c r="F166" s="19" t="s">
        <v>15</v>
      </c>
      <c r="G166" s="6">
        <v>0</v>
      </c>
      <c r="H166" s="6">
        <v>0</v>
      </c>
      <c r="I166" s="6">
        <v>0</v>
      </c>
    </row>
    <row r="167" spans="1:9" ht="15.75" customHeight="1" x14ac:dyDescent="0.25">
      <c r="A167" s="81" t="s">
        <v>52</v>
      </c>
      <c r="B167" s="82"/>
      <c r="C167" s="82"/>
      <c r="D167" s="82"/>
      <c r="E167" s="82"/>
      <c r="F167" s="83"/>
      <c r="G167" s="33">
        <f>SUM(G166)</f>
        <v>0</v>
      </c>
      <c r="H167" s="33">
        <f>SUM(H166)</f>
        <v>0</v>
      </c>
      <c r="I167" s="33">
        <f>SUM(I166)</f>
        <v>0</v>
      </c>
    </row>
    <row r="168" spans="1:9" ht="58.5" customHeight="1" x14ac:dyDescent="0.25">
      <c r="A168" s="119" t="s">
        <v>218</v>
      </c>
      <c r="B168" s="93" t="s">
        <v>217</v>
      </c>
      <c r="C168" s="93" t="s">
        <v>10</v>
      </c>
      <c r="D168" s="10" t="s">
        <v>124</v>
      </c>
      <c r="E168" s="27" t="s">
        <v>159</v>
      </c>
      <c r="F168" s="27" t="s">
        <v>161</v>
      </c>
      <c r="G168" s="6">
        <v>936.5</v>
      </c>
      <c r="H168" s="6">
        <v>0</v>
      </c>
      <c r="I168" s="6">
        <v>0</v>
      </c>
    </row>
    <row r="169" spans="1:9" ht="32.25" customHeight="1" x14ac:dyDescent="0.25">
      <c r="A169" s="119"/>
      <c r="B169" s="93"/>
      <c r="C169" s="93"/>
      <c r="D169" s="10" t="s">
        <v>125</v>
      </c>
      <c r="E169" s="27" t="s">
        <v>166</v>
      </c>
      <c r="F169" s="27" t="s">
        <v>15</v>
      </c>
      <c r="G169" s="6">
        <v>174.2</v>
      </c>
      <c r="H169" s="6">
        <v>0</v>
      </c>
      <c r="I169" s="6">
        <v>0</v>
      </c>
    </row>
    <row r="170" spans="1:9" ht="105.75" customHeight="1" x14ac:dyDescent="0.25">
      <c r="A170" s="119"/>
      <c r="B170" s="93"/>
      <c r="C170" s="93"/>
      <c r="D170" s="10" t="s">
        <v>126</v>
      </c>
      <c r="E170" s="27" t="s">
        <v>16</v>
      </c>
      <c r="F170" s="27" t="s">
        <v>15</v>
      </c>
      <c r="G170" s="6">
        <v>255.5</v>
      </c>
      <c r="H170" s="6">
        <v>0</v>
      </c>
      <c r="I170" s="6">
        <v>0</v>
      </c>
    </row>
    <row r="171" spans="1:9" ht="44.25" customHeight="1" x14ac:dyDescent="0.25">
      <c r="A171" s="119"/>
      <c r="B171" s="93"/>
      <c r="C171" s="93"/>
      <c r="D171" s="10" t="s">
        <v>127</v>
      </c>
      <c r="E171" s="27" t="s">
        <v>16</v>
      </c>
      <c r="F171" s="27" t="s">
        <v>15</v>
      </c>
      <c r="G171" s="6">
        <v>88.5</v>
      </c>
      <c r="H171" s="6">
        <v>0</v>
      </c>
      <c r="I171" s="6">
        <v>0</v>
      </c>
    </row>
    <row r="172" spans="1:9" ht="64.5" customHeight="1" x14ac:dyDescent="0.25">
      <c r="A172" s="119"/>
      <c r="B172" s="93"/>
      <c r="C172" s="93"/>
      <c r="D172" s="10" t="s">
        <v>128</v>
      </c>
      <c r="E172" s="27" t="s">
        <v>158</v>
      </c>
      <c r="F172" s="27" t="s">
        <v>162</v>
      </c>
      <c r="G172" s="6">
        <v>3479</v>
      </c>
      <c r="H172" s="6">
        <v>0</v>
      </c>
      <c r="I172" s="6">
        <v>0</v>
      </c>
    </row>
    <row r="173" spans="1:9" ht="111" customHeight="1" x14ac:dyDescent="0.25">
      <c r="A173" s="119"/>
      <c r="B173" s="93"/>
      <c r="C173" s="93"/>
      <c r="D173" s="10" t="s">
        <v>129</v>
      </c>
      <c r="E173" s="27" t="s">
        <v>160</v>
      </c>
      <c r="F173" s="27" t="s">
        <v>15</v>
      </c>
      <c r="G173" s="6">
        <v>20.399999999999999</v>
      </c>
      <c r="H173" s="6">
        <v>0</v>
      </c>
      <c r="I173" s="6">
        <v>0</v>
      </c>
    </row>
    <row r="174" spans="1:9" ht="40.5" customHeight="1" x14ac:dyDescent="0.25">
      <c r="A174" s="119"/>
      <c r="B174" s="93"/>
      <c r="C174" s="93"/>
      <c r="D174" s="10" t="s">
        <v>130</v>
      </c>
      <c r="E174" s="27" t="s">
        <v>163</v>
      </c>
      <c r="F174" s="27" t="s">
        <v>158</v>
      </c>
      <c r="G174" s="6">
        <v>742.4</v>
      </c>
      <c r="H174" s="6">
        <v>0</v>
      </c>
      <c r="I174" s="6">
        <v>0</v>
      </c>
    </row>
    <row r="175" spans="1:9" ht="162.75" customHeight="1" x14ac:dyDescent="0.25">
      <c r="A175" s="119"/>
      <c r="B175" s="93"/>
      <c r="C175" s="93"/>
      <c r="D175" s="10" t="s">
        <v>131</v>
      </c>
      <c r="E175" s="27" t="s">
        <v>16</v>
      </c>
      <c r="F175" s="27" t="s">
        <v>14</v>
      </c>
      <c r="G175" s="6">
        <v>65.599999999999994</v>
      </c>
      <c r="H175" s="6">
        <v>0</v>
      </c>
      <c r="I175" s="6">
        <v>0</v>
      </c>
    </row>
    <row r="176" spans="1:9" ht="41.25" customHeight="1" x14ac:dyDescent="0.25">
      <c r="A176" s="119"/>
      <c r="B176" s="93"/>
      <c r="C176" s="93"/>
      <c r="D176" s="10" t="s">
        <v>132</v>
      </c>
      <c r="E176" s="27" t="s">
        <v>163</v>
      </c>
      <c r="F176" s="27" t="s">
        <v>15</v>
      </c>
      <c r="G176" s="6">
        <v>336.5</v>
      </c>
      <c r="H176" s="6">
        <v>0</v>
      </c>
      <c r="I176" s="6">
        <v>0</v>
      </c>
    </row>
    <row r="177" spans="1:9" ht="69.75" customHeight="1" x14ac:dyDescent="0.25">
      <c r="A177" s="119"/>
      <c r="B177" s="93"/>
      <c r="C177" s="93"/>
      <c r="D177" s="10" t="s">
        <v>133</v>
      </c>
      <c r="E177" s="27" t="s">
        <v>161</v>
      </c>
      <c r="F177" s="27" t="s">
        <v>15</v>
      </c>
      <c r="G177" s="6">
        <v>101.6</v>
      </c>
      <c r="H177" s="6">
        <v>0</v>
      </c>
      <c r="I177" s="6">
        <v>0</v>
      </c>
    </row>
    <row r="178" spans="1:9" ht="58.5" customHeight="1" x14ac:dyDescent="0.25">
      <c r="A178" s="119"/>
      <c r="B178" s="93"/>
      <c r="C178" s="93"/>
      <c r="D178" s="10" t="s">
        <v>192</v>
      </c>
      <c r="E178" s="27" t="s">
        <v>163</v>
      </c>
      <c r="F178" s="27" t="s">
        <v>158</v>
      </c>
      <c r="G178" s="6">
        <v>541.29999999999995</v>
      </c>
      <c r="H178" s="6">
        <v>0</v>
      </c>
      <c r="I178" s="6">
        <v>0</v>
      </c>
    </row>
    <row r="179" spans="1:9" ht="174.75" customHeight="1" x14ac:dyDescent="0.25">
      <c r="A179" s="119"/>
      <c r="B179" s="93"/>
      <c r="C179" s="93"/>
      <c r="D179" s="10" t="s">
        <v>134</v>
      </c>
      <c r="E179" s="27" t="s">
        <v>16</v>
      </c>
      <c r="F179" s="27" t="s">
        <v>15</v>
      </c>
      <c r="G179" s="6">
        <v>59.4</v>
      </c>
      <c r="H179" s="6">
        <v>0</v>
      </c>
      <c r="I179" s="6">
        <v>0</v>
      </c>
    </row>
    <row r="180" spans="1:9" ht="54" customHeight="1" x14ac:dyDescent="0.25">
      <c r="A180" s="119"/>
      <c r="B180" s="93"/>
      <c r="C180" s="93"/>
      <c r="D180" s="10" t="s">
        <v>135</v>
      </c>
      <c r="E180" s="27" t="s">
        <v>163</v>
      </c>
      <c r="F180" s="27" t="s">
        <v>159</v>
      </c>
      <c r="G180" s="6">
        <v>435.4</v>
      </c>
      <c r="H180" s="6">
        <v>0</v>
      </c>
      <c r="I180" s="6">
        <v>0</v>
      </c>
    </row>
    <row r="181" spans="1:9" ht="156.75" customHeight="1" x14ac:dyDescent="0.25">
      <c r="A181" s="119"/>
      <c r="B181" s="93"/>
      <c r="C181" s="93"/>
      <c r="D181" s="10" t="s">
        <v>136</v>
      </c>
      <c r="E181" s="27" t="s">
        <v>163</v>
      </c>
      <c r="F181" s="27" t="s">
        <v>159</v>
      </c>
      <c r="G181" s="6">
        <v>176.3</v>
      </c>
      <c r="H181" s="6">
        <v>0</v>
      </c>
      <c r="I181" s="6">
        <v>0</v>
      </c>
    </row>
    <row r="182" spans="1:9" ht="30" customHeight="1" x14ac:dyDescent="0.25">
      <c r="A182" s="119"/>
      <c r="B182" s="93"/>
      <c r="C182" s="93"/>
      <c r="D182" s="10" t="s">
        <v>107</v>
      </c>
      <c r="E182" s="27" t="s">
        <v>16</v>
      </c>
      <c r="F182" s="27" t="s">
        <v>15</v>
      </c>
      <c r="G182" s="6">
        <v>259.39999999999998</v>
      </c>
      <c r="H182" s="6">
        <v>0</v>
      </c>
      <c r="I182" s="6">
        <v>0</v>
      </c>
    </row>
    <row r="183" spans="1:9" ht="81" customHeight="1" x14ac:dyDescent="0.25">
      <c r="A183" s="119"/>
      <c r="B183" s="93"/>
      <c r="C183" s="93"/>
      <c r="D183" s="10" t="s">
        <v>186</v>
      </c>
      <c r="E183" s="27" t="s">
        <v>159</v>
      </c>
      <c r="F183" s="27" t="s">
        <v>112</v>
      </c>
      <c r="G183" s="6">
        <v>344.1</v>
      </c>
      <c r="H183" s="6">
        <v>0</v>
      </c>
      <c r="I183" s="6">
        <v>0</v>
      </c>
    </row>
    <row r="184" spans="1:9" ht="150.75" customHeight="1" x14ac:dyDescent="0.25">
      <c r="A184" s="119"/>
      <c r="B184" s="93"/>
      <c r="C184" s="93"/>
      <c r="D184" s="10" t="s">
        <v>137</v>
      </c>
      <c r="E184" s="27" t="s">
        <v>112</v>
      </c>
      <c r="F184" s="27" t="s">
        <v>160</v>
      </c>
      <c r="G184" s="6">
        <v>244.8</v>
      </c>
      <c r="H184" s="6">
        <v>0</v>
      </c>
      <c r="I184" s="6">
        <v>0</v>
      </c>
    </row>
    <row r="185" spans="1:9" ht="54.75" customHeight="1" x14ac:dyDescent="0.25">
      <c r="A185" s="119"/>
      <c r="B185" s="93"/>
      <c r="C185" s="56" t="s">
        <v>86</v>
      </c>
      <c r="D185" s="10" t="s">
        <v>108</v>
      </c>
      <c r="E185" s="27" t="s">
        <v>163</v>
      </c>
      <c r="F185" s="27" t="s">
        <v>14</v>
      </c>
      <c r="G185" s="6">
        <v>294.89999999999998</v>
      </c>
      <c r="H185" s="6">
        <v>0</v>
      </c>
      <c r="I185" s="6">
        <v>0</v>
      </c>
    </row>
    <row r="186" spans="1:9" ht="66" customHeight="1" x14ac:dyDescent="0.25">
      <c r="A186" s="119"/>
      <c r="B186" s="93"/>
      <c r="C186" s="58"/>
      <c r="D186" s="10" t="s">
        <v>138</v>
      </c>
      <c r="E186" s="27" t="s">
        <v>16</v>
      </c>
      <c r="F186" s="27" t="s">
        <v>15</v>
      </c>
      <c r="G186" s="6">
        <v>311.39999999999998</v>
      </c>
      <c r="H186" s="6">
        <v>0</v>
      </c>
      <c r="I186" s="6">
        <v>0</v>
      </c>
    </row>
    <row r="187" spans="1:9" ht="39.75" customHeight="1" x14ac:dyDescent="0.25">
      <c r="A187" s="119"/>
      <c r="B187" s="93"/>
      <c r="C187" s="56" t="s">
        <v>110</v>
      </c>
      <c r="D187" s="10" t="s">
        <v>109</v>
      </c>
      <c r="E187" s="27" t="s">
        <v>163</v>
      </c>
      <c r="F187" s="27" t="s">
        <v>14</v>
      </c>
      <c r="G187" s="6">
        <v>133.9</v>
      </c>
      <c r="H187" s="6">
        <v>0</v>
      </c>
      <c r="I187" s="6">
        <v>0</v>
      </c>
    </row>
    <row r="188" spans="1:9" ht="55.5" customHeight="1" x14ac:dyDescent="0.25">
      <c r="A188" s="119"/>
      <c r="B188" s="93"/>
      <c r="C188" s="58"/>
      <c r="D188" s="10" t="s">
        <v>139</v>
      </c>
      <c r="E188" s="27" t="s">
        <v>158</v>
      </c>
      <c r="F188" s="27" t="s">
        <v>112</v>
      </c>
      <c r="G188" s="6">
        <v>106.4</v>
      </c>
      <c r="H188" s="6">
        <v>0</v>
      </c>
      <c r="I188" s="6">
        <v>0</v>
      </c>
    </row>
    <row r="189" spans="1:9" ht="75" customHeight="1" x14ac:dyDescent="0.25">
      <c r="A189" s="119"/>
      <c r="B189" s="93"/>
      <c r="C189" s="29" t="s">
        <v>69</v>
      </c>
      <c r="D189" s="10" t="s">
        <v>140</v>
      </c>
      <c r="E189" s="27" t="s">
        <v>163</v>
      </c>
      <c r="F189" s="27" t="s">
        <v>14</v>
      </c>
      <c r="G189" s="6">
        <v>157.4</v>
      </c>
      <c r="H189" s="6">
        <v>0</v>
      </c>
      <c r="I189" s="6">
        <v>0</v>
      </c>
    </row>
    <row r="190" spans="1:9" ht="65.25" customHeight="1" x14ac:dyDescent="0.25">
      <c r="A190" s="119"/>
      <c r="B190" s="93"/>
      <c r="C190" s="30" t="s">
        <v>75</v>
      </c>
      <c r="D190" s="10" t="s">
        <v>147</v>
      </c>
      <c r="E190" s="27" t="s">
        <v>163</v>
      </c>
      <c r="F190" s="27" t="s">
        <v>159</v>
      </c>
      <c r="G190" s="6">
        <v>231.5</v>
      </c>
      <c r="H190" s="6">
        <v>0</v>
      </c>
      <c r="I190" s="6">
        <v>0</v>
      </c>
    </row>
    <row r="191" spans="1:9" ht="82.5" customHeight="1" x14ac:dyDescent="0.25">
      <c r="A191" s="119"/>
      <c r="B191" s="93"/>
      <c r="C191" s="56" t="s">
        <v>71</v>
      </c>
      <c r="D191" s="10" t="s">
        <v>148</v>
      </c>
      <c r="E191" s="27" t="s">
        <v>161</v>
      </c>
      <c r="F191" s="27" t="s">
        <v>164</v>
      </c>
      <c r="G191" s="6">
        <v>652.1</v>
      </c>
      <c r="H191" s="6">
        <v>0</v>
      </c>
      <c r="I191" s="6">
        <v>0</v>
      </c>
    </row>
    <row r="192" spans="1:9" ht="57" customHeight="1" x14ac:dyDescent="0.25">
      <c r="A192" s="119"/>
      <c r="B192" s="93"/>
      <c r="C192" s="57"/>
      <c r="D192" s="10" t="s">
        <v>149</v>
      </c>
      <c r="E192" s="27" t="s">
        <v>159</v>
      </c>
      <c r="F192" s="27" t="s">
        <v>15</v>
      </c>
      <c r="G192" s="6">
        <v>937.5</v>
      </c>
      <c r="H192" s="6">
        <v>0</v>
      </c>
      <c r="I192" s="6">
        <v>0</v>
      </c>
    </row>
    <row r="193" spans="1:9" ht="70.5" customHeight="1" x14ac:dyDescent="0.25">
      <c r="A193" s="119"/>
      <c r="B193" s="93"/>
      <c r="C193" s="58"/>
      <c r="D193" s="10" t="s">
        <v>178</v>
      </c>
      <c r="E193" s="27" t="s">
        <v>14</v>
      </c>
      <c r="F193" s="27" t="s">
        <v>158</v>
      </c>
      <c r="G193" s="6">
        <v>533.4</v>
      </c>
      <c r="H193" s="6">
        <v>0</v>
      </c>
      <c r="I193" s="6">
        <v>0</v>
      </c>
    </row>
    <row r="194" spans="1:9" ht="39.75" customHeight="1" x14ac:dyDescent="0.25">
      <c r="A194" s="119"/>
      <c r="B194" s="93"/>
      <c r="C194" s="29" t="s">
        <v>80</v>
      </c>
      <c r="D194" s="10" t="s">
        <v>150</v>
      </c>
      <c r="E194" s="27" t="s">
        <v>37</v>
      </c>
      <c r="F194" s="27" t="s">
        <v>161</v>
      </c>
      <c r="G194" s="6">
        <v>67.3</v>
      </c>
      <c r="H194" s="6">
        <v>0</v>
      </c>
      <c r="I194" s="6">
        <v>0</v>
      </c>
    </row>
    <row r="195" spans="1:9" ht="118.5" customHeight="1" x14ac:dyDescent="0.25">
      <c r="A195" s="119"/>
      <c r="B195" s="93"/>
      <c r="C195" s="49" t="s">
        <v>73</v>
      </c>
      <c r="D195" s="10" t="s">
        <v>151</v>
      </c>
      <c r="E195" s="27" t="s">
        <v>16</v>
      </c>
      <c r="F195" s="27" t="s">
        <v>15</v>
      </c>
      <c r="G195" s="6">
        <v>222.7</v>
      </c>
      <c r="H195" s="6">
        <v>0</v>
      </c>
      <c r="I195" s="6">
        <v>0</v>
      </c>
    </row>
    <row r="196" spans="1:9" ht="105" customHeight="1" x14ac:dyDescent="0.25">
      <c r="A196" s="119"/>
      <c r="B196" s="93"/>
      <c r="C196" s="30" t="s">
        <v>70</v>
      </c>
      <c r="D196" s="10" t="s">
        <v>152</v>
      </c>
      <c r="E196" s="27" t="s">
        <v>16</v>
      </c>
      <c r="F196" s="27" t="s">
        <v>159</v>
      </c>
      <c r="G196" s="6">
        <v>225.2</v>
      </c>
      <c r="H196" s="6">
        <v>0</v>
      </c>
      <c r="I196" s="6">
        <v>0</v>
      </c>
    </row>
    <row r="197" spans="1:9" ht="78.75" customHeight="1" x14ac:dyDescent="0.25">
      <c r="A197" s="119"/>
      <c r="B197" s="93"/>
      <c r="C197" s="56" t="s">
        <v>82</v>
      </c>
      <c r="D197" s="10" t="s">
        <v>153</v>
      </c>
      <c r="E197" s="27" t="s">
        <v>163</v>
      </c>
      <c r="F197" s="27" t="s">
        <v>159</v>
      </c>
      <c r="G197" s="6">
        <v>169.4</v>
      </c>
      <c r="H197" s="6">
        <v>0</v>
      </c>
      <c r="I197" s="6">
        <v>0</v>
      </c>
    </row>
    <row r="198" spans="1:9" ht="20.25" customHeight="1" x14ac:dyDescent="0.25">
      <c r="A198" s="119"/>
      <c r="B198" s="93"/>
      <c r="C198" s="57"/>
      <c r="D198" s="10" t="s">
        <v>154</v>
      </c>
      <c r="E198" s="27" t="s">
        <v>14</v>
      </c>
      <c r="F198" s="27" t="s">
        <v>158</v>
      </c>
      <c r="G198" s="6">
        <v>13.05</v>
      </c>
      <c r="H198" s="6">
        <v>0</v>
      </c>
      <c r="I198" s="6">
        <v>0</v>
      </c>
    </row>
    <row r="199" spans="1:9" ht="55.5" customHeight="1" x14ac:dyDescent="0.25">
      <c r="A199" s="119"/>
      <c r="B199" s="93"/>
      <c r="C199" s="57"/>
      <c r="D199" s="10" t="s">
        <v>155</v>
      </c>
      <c r="E199" s="27" t="s">
        <v>158</v>
      </c>
      <c r="F199" s="27" t="s">
        <v>37</v>
      </c>
      <c r="G199" s="6">
        <v>21.75</v>
      </c>
      <c r="H199" s="6">
        <v>0</v>
      </c>
      <c r="I199" s="6">
        <v>0</v>
      </c>
    </row>
    <row r="200" spans="1:9" ht="27.75" customHeight="1" x14ac:dyDescent="0.25">
      <c r="A200" s="119"/>
      <c r="B200" s="93"/>
      <c r="C200" s="58"/>
      <c r="D200" s="10" t="s">
        <v>156</v>
      </c>
      <c r="E200" s="27" t="s">
        <v>164</v>
      </c>
      <c r="F200" s="27" t="s">
        <v>162</v>
      </c>
      <c r="G200" s="6">
        <v>13.05</v>
      </c>
      <c r="H200" s="6">
        <v>0</v>
      </c>
      <c r="I200" s="6">
        <v>0</v>
      </c>
    </row>
    <row r="201" spans="1:9" ht="57.75" customHeight="1" x14ac:dyDescent="0.25">
      <c r="A201" s="119"/>
      <c r="B201" s="93"/>
      <c r="C201" s="56" t="s">
        <v>84</v>
      </c>
      <c r="D201" s="10" t="s">
        <v>141</v>
      </c>
      <c r="E201" s="27" t="s">
        <v>16</v>
      </c>
      <c r="F201" s="27" t="s">
        <v>163</v>
      </c>
      <c r="G201" s="6">
        <v>270.5</v>
      </c>
      <c r="H201" s="6">
        <v>0</v>
      </c>
      <c r="I201" s="6">
        <v>0</v>
      </c>
    </row>
    <row r="202" spans="1:9" ht="52.5" customHeight="1" x14ac:dyDescent="0.25">
      <c r="A202" s="119"/>
      <c r="B202" s="93"/>
      <c r="C202" s="57"/>
      <c r="D202" s="10" t="s">
        <v>142</v>
      </c>
      <c r="E202" s="27" t="s">
        <v>16</v>
      </c>
      <c r="F202" s="27" t="s">
        <v>163</v>
      </c>
      <c r="G202" s="6">
        <v>162</v>
      </c>
      <c r="H202" s="6">
        <v>0</v>
      </c>
      <c r="I202" s="6">
        <v>0</v>
      </c>
    </row>
    <row r="203" spans="1:9" ht="69" customHeight="1" x14ac:dyDescent="0.25">
      <c r="A203" s="119"/>
      <c r="B203" s="93"/>
      <c r="C203" s="57"/>
      <c r="D203" s="10" t="s">
        <v>143</v>
      </c>
      <c r="E203" s="27" t="s">
        <v>16</v>
      </c>
      <c r="F203" s="27" t="s">
        <v>14</v>
      </c>
      <c r="G203" s="6">
        <v>489.8</v>
      </c>
      <c r="H203" s="6">
        <v>0</v>
      </c>
      <c r="I203" s="6">
        <v>0</v>
      </c>
    </row>
    <row r="204" spans="1:9" ht="54.75" customHeight="1" x14ac:dyDescent="0.25">
      <c r="A204" s="119"/>
      <c r="B204" s="93"/>
      <c r="C204" s="57"/>
      <c r="D204" s="10" t="s">
        <v>176</v>
      </c>
      <c r="E204" s="27" t="s">
        <v>159</v>
      </c>
      <c r="F204" s="27" t="s">
        <v>37</v>
      </c>
      <c r="G204" s="6">
        <v>102.7</v>
      </c>
      <c r="H204" s="6">
        <v>0</v>
      </c>
      <c r="I204" s="6">
        <v>0</v>
      </c>
    </row>
    <row r="205" spans="1:9" ht="91.5" customHeight="1" x14ac:dyDescent="0.25">
      <c r="A205" s="119"/>
      <c r="B205" s="93"/>
      <c r="C205" s="57"/>
      <c r="D205" s="10" t="s">
        <v>193</v>
      </c>
      <c r="E205" s="27" t="s">
        <v>14</v>
      </c>
      <c r="F205" s="27" t="s">
        <v>159</v>
      </c>
      <c r="G205" s="6">
        <v>329.9</v>
      </c>
      <c r="H205" s="6">
        <v>0</v>
      </c>
      <c r="I205" s="6">
        <v>0</v>
      </c>
    </row>
    <row r="206" spans="1:9" ht="78.75" customHeight="1" x14ac:dyDescent="0.25">
      <c r="A206" s="119"/>
      <c r="B206" s="93"/>
      <c r="C206" s="58"/>
      <c r="D206" s="10" t="s">
        <v>144</v>
      </c>
      <c r="E206" s="27" t="s">
        <v>16</v>
      </c>
      <c r="F206" s="27" t="s">
        <v>163</v>
      </c>
      <c r="G206" s="6">
        <v>149.30000000000001</v>
      </c>
      <c r="H206" s="6">
        <v>0</v>
      </c>
      <c r="I206" s="6">
        <v>0</v>
      </c>
    </row>
    <row r="207" spans="1:9" ht="78" customHeight="1" x14ac:dyDescent="0.25">
      <c r="A207" s="119"/>
      <c r="B207" s="93"/>
      <c r="C207" s="29" t="s">
        <v>111</v>
      </c>
      <c r="D207" s="10" t="s">
        <v>145</v>
      </c>
      <c r="E207" s="27" t="s">
        <v>165</v>
      </c>
      <c r="F207" s="27" t="s">
        <v>159</v>
      </c>
      <c r="G207" s="6">
        <v>628.20000000000005</v>
      </c>
      <c r="H207" s="6">
        <v>0</v>
      </c>
      <c r="I207" s="6">
        <v>0</v>
      </c>
    </row>
    <row r="208" spans="1:9" ht="109.5" customHeight="1" x14ac:dyDescent="0.25">
      <c r="A208" s="119"/>
      <c r="B208" s="93"/>
      <c r="C208" s="56" t="s">
        <v>60</v>
      </c>
      <c r="D208" s="10" t="s">
        <v>175</v>
      </c>
      <c r="E208" s="27" t="s">
        <v>159</v>
      </c>
      <c r="F208" s="27" t="s">
        <v>15</v>
      </c>
      <c r="G208" s="6">
        <v>2184</v>
      </c>
      <c r="H208" s="6">
        <v>0</v>
      </c>
      <c r="I208" s="6">
        <v>0</v>
      </c>
    </row>
    <row r="209" spans="1:9" ht="85.5" customHeight="1" x14ac:dyDescent="0.25">
      <c r="A209" s="119"/>
      <c r="B209" s="93"/>
      <c r="C209" s="58"/>
      <c r="D209" s="10" t="s">
        <v>146</v>
      </c>
      <c r="E209" s="27" t="s">
        <v>14</v>
      </c>
      <c r="F209" s="27" t="s">
        <v>164</v>
      </c>
      <c r="G209" s="6">
        <v>270.39999999999998</v>
      </c>
      <c r="H209" s="6">
        <v>0</v>
      </c>
      <c r="I209" s="6">
        <v>0</v>
      </c>
    </row>
    <row r="210" spans="1:9" ht="21" customHeight="1" x14ac:dyDescent="0.25">
      <c r="A210" s="94" t="s">
        <v>53</v>
      </c>
      <c r="B210" s="95"/>
      <c r="C210" s="95"/>
      <c r="D210" s="95"/>
      <c r="E210" s="95"/>
      <c r="F210" s="96"/>
      <c r="G210" s="32">
        <f>SUM(G168:G209)</f>
        <v>16938.649999999998</v>
      </c>
      <c r="H210" s="33">
        <f>SUM(H168:H209)</f>
        <v>0</v>
      </c>
      <c r="I210" s="33">
        <f>SUM(I168:I209)</f>
        <v>0</v>
      </c>
    </row>
    <row r="211" spans="1:9" ht="122.25" customHeight="1" x14ac:dyDescent="0.25">
      <c r="A211" s="90" t="s">
        <v>103</v>
      </c>
      <c r="B211" s="56" t="s">
        <v>102</v>
      </c>
      <c r="C211" s="56" t="s">
        <v>26</v>
      </c>
      <c r="D211" s="17" t="s">
        <v>168</v>
      </c>
      <c r="E211" s="27" t="s">
        <v>16</v>
      </c>
      <c r="F211" s="27" t="s">
        <v>15</v>
      </c>
      <c r="G211" s="31">
        <v>485.1</v>
      </c>
      <c r="H211" s="3">
        <v>0</v>
      </c>
      <c r="I211" s="3">
        <v>0</v>
      </c>
    </row>
    <row r="212" spans="1:9" ht="140.25" customHeight="1" x14ac:dyDescent="0.25">
      <c r="A212" s="92"/>
      <c r="B212" s="58"/>
      <c r="C212" s="58"/>
      <c r="D212" s="30" t="s">
        <v>100</v>
      </c>
      <c r="E212" s="27" t="s">
        <v>16</v>
      </c>
      <c r="F212" s="27" t="s">
        <v>15</v>
      </c>
      <c r="G212" s="3">
        <v>3328</v>
      </c>
      <c r="H212" s="3">
        <v>0</v>
      </c>
      <c r="I212" s="3">
        <v>0</v>
      </c>
    </row>
    <row r="213" spans="1:9" ht="15" customHeight="1" x14ac:dyDescent="0.25">
      <c r="A213" s="65" t="s">
        <v>104</v>
      </c>
      <c r="B213" s="66"/>
      <c r="C213" s="66"/>
      <c r="D213" s="66"/>
      <c r="E213" s="66"/>
      <c r="F213" s="67"/>
      <c r="G213" s="33">
        <f>SUM(G211:G212)</f>
        <v>3813.1</v>
      </c>
      <c r="H213" s="33">
        <f>SUM(H212)</f>
        <v>0</v>
      </c>
      <c r="I213" s="33">
        <f>SUM(I212)</f>
        <v>0</v>
      </c>
    </row>
    <row r="214" spans="1:9" ht="73.5" customHeight="1" x14ac:dyDescent="0.25">
      <c r="A214" s="79" t="s">
        <v>13</v>
      </c>
      <c r="B214" s="80"/>
      <c r="C214" s="35" t="s">
        <v>49</v>
      </c>
      <c r="D214" s="36" t="s">
        <v>30</v>
      </c>
      <c r="E214" s="36" t="s">
        <v>16</v>
      </c>
      <c r="F214" s="36" t="s">
        <v>15</v>
      </c>
      <c r="G214" s="12">
        <f>G232+G234</f>
        <v>17691.999999999996</v>
      </c>
      <c r="H214" s="12">
        <f>SUM(H232+H234)</f>
        <v>0</v>
      </c>
      <c r="I214" s="12">
        <f>SUM(I232+I234)</f>
        <v>0</v>
      </c>
    </row>
    <row r="215" spans="1:9" ht="42.75" customHeight="1" x14ac:dyDescent="0.25">
      <c r="A215" s="90" t="s">
        <v>25</v>
      </c>
      <c r="B215" s="56" t="s">
        <v>63</v>
      </c>
      <c r="C215" s="56" t="s">
        <v>62</v>
      </c>
      <c r="D215" s="22" t="s">
        <v>207</v>
      </c>
      <c r="E215" s="27" t="s">
        <v>112</v>
      </c>
      <c r="F215" s="27" t="s">
        <v>160</v>
      </c>
      <c r="G215" s="3">
        <v>630.70000000000005</v>
      </c>
      <c r="H215" s="3">
        <v>0</v>
      </c>
      <c r="I215" s="3">
        <v>0</v>
      </c>
    </row>
    <row r="216" spans="1:9" ht="47.25" customHeight="1" x14ac:dyDescent="0.25">
      <c r="A216" s="91"/>
      <c r="B216" s="57"/>
      <c r="C216" s="57"/>
      <c r="D216" s="4" t="s">
        <v>206</v>
      </c>
      <c r="E216" s="27" t="s">
        <v>158</v>
      </c>
      <c r="F216" s="27" t="s">
        <v>161</v>
      </c>
      <c r="G216" s="3">
        <v>809.9</v>
      </c>
      <c r="H216" s="3">
        <v>0</v>
      </c>
      <c r="I216" s="3">
        <v>0</v>
      </c>
    </row>
    <row r="217" spans="1:9" ht="47.25" customHeight="1" x14ac:dyDescent="0.25">
      <c r="A217" s="91"/>
      <c r="B217" s="57"/>
      <c r="C217" s="57"/>
      <c r="D217" s="4" t="s">
        <v>205</v>
      </c>
      <c r="E217" s="27" t="s">
        <v>159</v>
      </c>
      <c r="F217" s="27" t="s">
        <v>37</v>
      </c>
      <c r="G217" s="3">
        <v>289.39999999999998</v>
      </c>
      <c r="H217" s="3">
        <v>0</v>
      </c>
      <c r="I217" s="3">
        <v>0</v>
      </c>
    </row>
    <row r="218" spans="1:9" ht="40.5" customHeight="1" x14ac:dyDescent="0.25">
      <c r="A218" s="91"/>
      <c r="B218" s="57"/>
      <c r="C218" s="57"/>
      <c r="D218" s="4" t="s">
        <v>204</v>
      </c>
      <c r="E218" s="27" t="s">
        <v>163</v>
      </c>
      <c r="F218" s="27" t="s">
        <v>158</v>
      </c>
      <c r="G218" s="3">
        <v>328.6</v>
      </c>
      <c r="H218" s="3">
        <v>0</v>
      </c>
      <c r="I218" s="3">
        <v>0</v>
      </c>
    </row>
    <row r="219" spans="1:9" ht="47.25" customHeight="1" x14ac:dyDescent="0.25">
      <c r="A219" s="91"/>
      <c r="B219" s="57"/>
      <c r="C219" s="57"/>
      <c r="D219" s="4" t="s">
        <v>203</v>
      </c>
      <c r="E219" s="27" t="s">
        <v>16</v>
      </c>
      <c r="F219" s="27" t="s">
        <v>14</v>
      </c>
      <c r="G219" s="3">
        <v>154.9</v>
      </c>
      <c r="H219" s="3">
        <v>0</v>
      </c>
      <c r="I219" s="3">
        <v>0</v>
      </c>
    </row>
    <row r="220" spans="1:9" ht="42" customHeight="1" x14ac:dyDescent="0.25">
      <c r="A220" s="91"/>
      <c r="B220" s="57"/>
      <c r="C220" s="57"/>
      <c r="D220" s="5" t="s">
        <v>202</v>
      </c>
      <c r="E220" s="27" t="s">
        <v>162</v>
      </c>
      <c r="F220" s="27" t="s">
        <v>15</v>
      </c>
      <c r="G220" s="3">
        <v>65.8</v>
      </c>
      <c r="H220" s="3">
        <v>0</v>
      </c>
      <c r="I220" s="3">
        <v>0</v>
      </c>
    </row>
    <row r="221" spans="1:9" ht="82.5" customHeight="1" x14ac:dyDescent="0.25">
      <c r="A221" s="91"/>
      <c r="B221" s="57"/>
      <c r="C221" s="57"/>
      <c r="D221" s="5" t="s">
        <v>201</v>
      </c>
      <c r="E221" s="27" t="s">
        <v>161</v>
      </c>
      <c r="F221" s="27" t="s">
        <v>162</v>
      </c>
      <c r="G221" s="3">
        <v>141.19999999999999</v>
      </c>
      <c r="H221" s="3">
        <v>0</v>
      </c>
      <c r="I221" s="3">
        <v>0</v>
      </c>
    </row>
    <row r="222" spans="1:9" ht="77.25" customHeight="1" x14ac:dyDescent="0.25">
      <c r="A222" s="91"/>
      <c r="B222" s="57"/>
      <c r="C222" s="57"/>
      <c r="D222" s="5" t="s">
        <v>181</v>
      </c>
      <c r="E222" s="27" t="s">
        <v>177</v>
      </c>
      <c r="F222" s="27" t="s">
        <v>15</v>
      </c>
      <c r="G222" s="3">
        <v>9406.5</v>
      </c>
      <c r="H222" s="3">
        <v>0</v>
      </c>
      <c r="I222" s="3">
        <v>0</v>
      </c>
    </row>
    <row r="223" spans="1:9" ht="28.5" customHeight="1" x14ac:dyDescent="0.25">
      <c r="A223" s="91"/>
      <c r="B223" s="57"/>
      <c r="C223" s="58"/>
      <c r="D223" s="22" t="s">
        <v>200</v>
      </c>
      <c r="E223" s="27" t="s">
        <v>14</v>
      </c>
      <c r="F223" s="27" t="s">
        <v>112</v>
      </c>
      <c r="G223" s="3">
        <v>616.79999999999995</v>
      </c>
      <c r="H223" s="3">
        <v>0</v>
      </c>
      <c r="I223" s="3">
        <v>0</v>
      </c>
    </row>
    <row r="224" spans="1:9" ht="54.75" customHeight="1" x14ac:dyDescent="0.25">
      <c r="A224" s="91"/>
      <c r="B224" s="57"/>
      <c r="C224" s="56" t="s">
        <v>12</v>
      </c>
      <c r="D224" s="4" t="s">
        <v>199</v>
      </c>
      <c r="E224" s="7" t="s">
        <v>163</v>
      </c>
      <c r="F224" s="7" t="s">
        <v>164</v>
      </c>
      <c r="G224" s="3">
        <v>507.3</v>
      </c>
      <c r="H224" s="24">
        <v>0</v>
      </c>
      <c r="I224" s="3">
        <v>0</v>
      </c>
    </row>
    <row r="225" spans="1:9" ht="44.25" customHeight="1" x14ac:dyDescent="0.25">
      <c r="A225" s="91"/>
      <c r="B225" s="57"/>
      <c r="C225" s="57"/>
      <c r="D225" s="4" t="s">
        <v>198</v>
      </c>
      <c r="E225" s="7" t="s">
        <v>163</v>
      </c>
      <c r="F225" s="7" t="s">
        <v>164</v>
      </c>
      <c r="G225" s="3">
        <v>548</v>
      </c>
      <c r="H225" s="24">
        <v>0</v>
      </c>
      <c r="I225" s="3">
        <v>0</v>
      </c>
    </row>
    <row r="226" spans="1:9" ht="42.75" customHeight="1" x14ac:dyDescent="0.25">
      <c r="A226" s="91"/>
      <c r="B226" s="57"/>
      <c r="C226" s="57"/>
      <c r="D226" s="4" t="s">
        <v>197</v>
      </c>
      <c r="E226" s="7" t="s">
        <v>16</v>
      </c>
      <c r="F226" s="7" t="s">
        <v>37</v>
      </c>
      <c r="G226" s="6">
        <v>321.2</v>
      </c>
      <c r="H226" s="25">
        <v>0</v>
      </c>
      <c r="I226" s="6">
        <v>0</v>
      </c>
    </row>
    <row r="227" spans="1:9" ht="149.25" customHeight="1" x14ac:dyDescent="0.25">
      <c r="A227" s="91"/>
      <c r="B227" s="57"/>
      <c r="C227" s="57"/>
      <c r="D227" s="4" t="s">
        <v>196</v>
      </c>
      <c r="E227" s="7" t="s">
        <v>163</v>
      </c>
      <c r="F227" s="7" t="s">
        <v>112</v>
      </c>
      <c r="G227" s="6">
        <v>165</v>
      </c>
      <c r="H227" s="25">
        <v>0</v>
      </c>
      <c r="I227" s="6">
        <v>0</v>
      </c>
    </row>
    <row r="228" spans="1:9" ht="39.75" customHeight="1" x14ac:dyDescent="0.25">
      <c r="A228" s="91"/>
      <c r="B228" s="57"/>
      <c r="C228" s="57"/>
      <c r="D228" s="4" t="s">
        <v>195</v>
      </c>
      <c r="E228" s="7" t="s">
        <v>14</v>
      </c>
      <c r="F228" s="7" t="s">
        <v>164</v>
      </c>
      <c r="G228" s="6">
        <v>504.3</v>
      </c>
      <c r="H228" s="25">
        <v>0</v>
      </c>
      <c r="I228" s="6">
        <v>0</v>
      </c>
    </row>
    <row r="229" spans="1:9" ht="185.25" customHeight="1" x14ac:dyDescent="0.25">
      <c r="A229" s="91"/>
      <c r="B229" s="57"/>
      <c r="C229" s="57"/>
      <c r="D229" s="4" t="s">
        <v>194</v>
      </c>
      <c r="E229" s="7" t="s">
        <v>163</v>
      </c>
      <c r="F229" s="7" t="s">
        <v>16</v>
      </c>
      <c r="G229" s="6">
        <v>480.6</v>
      </c>
      <c r="H229" s="25">
        <v>0</v>
      </c>
      <c r="I229" s="6">
        <v>0</v>
      </c>
    </row>
    <row r="230" spans="1:9" ht="91.15" customHeight="1" x14ac:dyDescent="0.25">
      <c r="A230" s="91"/>
      <c r="B230" s="57"/>
      <c r="C230" s="57"/>
      <c r="D230" s="4" t="s">
        <v>182</v>
      </c>
      <c r="E230" s="7" t="s">
        <v>163</v>
      </c>
      <c r="F230" s="7" t="s">
        <v>16</v>
      </c>
      <c r="G230" s="6">
        <v>1373</v>
      </c>
      <c r="H230" s="25">
        <v>0</v>
      </c>
      <c r="I230" s="6">
        <v>0</v>
      </c>
    </row>
    <row r="231" spans="1:9" ht="83.25" customHeight="1" x14ac:dyDescent="0.25">
      <c r="A231" s="92"/>
      <c r="B231" s="58"/>
      <c r="C231" s="58"/>
      <c r="D231" s="4" t="s">
        <v>157</v>
      </c>
      <c r="E231" s="7" t="s">
        <v>163</v>
      </c>
      <c r="F231" s="7" t="s">
        <v>158</v>
      </c>
      <c r="G231" s="6">
        <v>52</v>
      </c>
      <c r="H231" s="25">
        <v>0</v>
      </c>
      <c r="I231" s="6">
        <v>0</v>
      </c>
    </row>
    <row r="232" spans="1:9" s="2" customFormat="1" ht="15" customHeight="1" x14ac:dyDescent="0.25">
      <c r="A232" s="68" t="s">
        <v>54</v>
      </c>
      <c r="B232" s="69"/>
      <c r="C232" s="69"/>
      <c r="D232" s="69"/>
      <c r="E232" s="69"/>
      <c r="F232" s="70"/>
      <c r="G232" s="32">
        <f>SUM(G215:G231)</f>
        <v>16395.199999999997</v>
      </c>
      <c r="H232" s="33">
        <f>SUM(H215:H231)</f>
        <v>0</v>
      </c>
      <c r="I232" s="33">
        <f>SUM(I215:I231)</f>
        <v>0</v>
      </c>
    </row>
    <row r="233" spans="1:9" s="2" customFormat="1" ht="82.5" customHeight="1" x14ac:dyDescent="0.25">
      <c r="A233" s="21" t="s">
        <v>35</v>
      </c>
      <c r="B233" s="11" t="s">
        <v>55</v>
      </c>
      <c r="C233" s="10" t="s">
        <v>36</v>
      </c>
      <c r="D233" s="27" t="s">
        <v>29</v>
      </c>
      <c r="E233" s="27" t="s">
        <v>16</v>
      </c>
      <c r="F233" s="27" t="s">
        <v>15</v>
      </c>
      <c r="G233" s="6">
        <v>1296.8</v>
      </c>
      <c r="H233" s="6">
        <v>0</v>
      </c>
      <c r="I233" s="6">
        <v>0</v>
      </c>
    </row>
    <row r="234" spans="1:9" s="2" customFormat="1" ht="12.75" customHeight="1" x14ac:dyDescent="0.25">
      <c r="A234" s="65" t="s">
        <v>56</v>
      </c>
      <c r="B234" s="66"/>
      <c r="C234" s="66"/>
      <c r="D234" s="66"/>
      <c r="E234" s="66"/>
      <c r="F234" s="67"/>
      <c r="G234" s="33">
        <f>G233</f>
        <v>1296.8</v>
      </c>
      <c r="H234" s="34">
        <f>SUM(H233)</f>
        <v>0</v>
      </c>
      <c r="I234" s="33">
        <f>SUM(I233)</f>
        <v>0</v>
      </c>
    </row>
    <row r="235" spans="1:9" s="2" customFormat="1" ht="45" customHeight="1" x14ac:dyDescent="0.25">
      <c r="A235" s="76" t="s">
        <v>39</v>
      </c>
      <c r="B235" s="78"/>
      <c r="C235" s="41" t="s">
        <v>57</v>
      </c>
      <c r="D235" s="13" t="s">
        <v>30</v>
      </c>
      <c r="E235" s="13" t="s">
        <v>30</v>
      </c>
      <c r="F235" s="13" t="s">
        <v>30</v>
      </c>
      <c r="G235" s="13" t="s">
        <v>30</v>
      </c>
      <c r="H235" s="13" t="s">
        <v>30</v>
      </c>
      <c r="I235" s="13" t="s">
        <v>30</v>
      </c>
    </row>
    <row r="236" spans="1:9" s="2" customFormat="1" ht="164.25" customHeight="1" x14ac:dyDescent="0.25">
      <c r="A236" s="28" t="s">
        <v>40</v>
      </c>
      <c r="B236" s="47" t="s">
        <v>61</v>
      </c>
      <c r="C236" s="47" t="s">
        <v>24</v>
      </c>
      <c r="D236" s="48" t="s">
        <v>184</v>
      </c>
      <c r="E236" s="27" t="s">
        <v>159</v>
      </c>
      <c r="F236" s="27" t="s">
        <v>185</v>
      </c>
      <c r="G236" s="27">
        <v>1491.1</v>
      </c>
      <c r="H236" s="27">
        <v>0</v>
      </c>
      <c r="I236" s="27">
        <v>0</v>
      </c>
    </row>
    <row r="237" spans="1:9" s="2" customFormat="1" ht="17.25" customHeight="1" x14ac:dyDescent="0.25">
      <c r="A237" s="68" t="s">
        <v>183</v>
      </c>
      <c r="B237" s="69"/>
      <c r="C237" s="69"/>
      <c r="D237" s="69"/>
      <c r="E237" s="69"/>
      <c r="F237" s="70"/>
      <c r="G237" s="33">
        <f>SUM(G236)</f>
        <v>1491.1</v>
      </c>
      <c r="H237" s="33">
        <f>SUM(H236:H236)</f>
        <v>0</v>
      </c>
      <c r="I237" s="33">
        <f>SUM(I236:I236)</f>
        <v>0</v>
      </c>
    </row>
    <row r="238" spans="1:9" s="2" customFormat="1" ht="17.25" customHeight="1" x14ac:dyDescent="0.25">
      <c r="A238" s="45"/>
      <c r="B238" s="45"/>
      <c r="C238" s="45"/>
      <c r="D238" s="45"/>
      <c r="E238" s="45"/>
      <c r="F238" s="45"/>
      <c r="G238" s="46"/>
      <c r="H238" s="46"/>
      <c r="I238" s="46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ht="17.25" customHeight="1" x14ac:dyDescent="0.25">
      <c r="A240" s="89" t="s">
        <v>106</v>
      </c>
      <c r="B240" s="89"/>
      <c r="C240" s="89"/>
      <c r="D240" s="89"/>
      <c r="E240" s="89"/>
      <c r="F240" s="89"/>
      <c r="G240" s="89"/>
      <c r="H240" s="89"/>
      <c r="I240" s="89"/>
    </row>
  </sheetData>
  <mergeCells count="86">
    <mergeCell ref="A126:A139"/>
    <mergeCell ref="B126:B139"/>
    <mergeCell ref="D126:D139"/>
    <mergeCell ref="A140:F140"/>
    <mergeCell ref="A143:F143"/>
    <mergeCell ref="D141:D142"/>
    <mergeCell ref="A168:A209"/>
    <mergeCell ref="B168:B209"/>
    <mergeCell ref="C208:C209"/>
    <mergeCell ref="B159:B161"/>
    <mergeCell ref="A159:A161"/>
    <mergeCell ref="C159:C161"/>
    <mergeCell ref="A11:A16"/>
    <mergeCell ref="B11:B16"/>
    <mergeCell ref="D10:D16"/>
    <mergeCell ref="A153:F153"/>
    <mergeCell ref="F1:I1"/>
    <mergeCell ref="A9:B9"/>
    <mergeCell ref="B20:B44"/>
    <mergeCell ref="F5:F6"/>
    <mergeCell ref="E5:E6"/>
    <mergeCell ref="D5:D6"/>
    <mergeCell ref="A10:B10"/>
    <mergeCell ref="A17:B17"/>
    <mergeCell ref="A96:F96"/>
    <mergeCell ref="D72:D95"/>
    <mergeCell ref="A141:A142"/>
    <mergeCell ref="B141:B142"/>
    <mergeCell ref="C215:C223"/>
    <mergeCell ref="D97:D119"/>
    <mergeCell ref="B97:B119"/>
    <mergeCell ref="A97:A119"/>
    <mergeCell ref="A121:A122"/>
    <mergeCell ref="B121:B122"/>
    <mergeCell ref="D121:D122"/>
    <mergeCell ref="C187:C188"/>
    <mergeCell ref="C201:C206"/>
    <mergeCell ref="C197:C200"/>
    <mergeCell ref="A125:F125"/>
    <mergeCell ref="A123:F123"/>
    <mergeCell ref="C185:C186"/>
    <mergeCell ref="A165:F165"/>
    <mergeCell ref="A120:F120"/>
    <mergeCell ref="C211:C212"/>
    <mergeCell ref="A240:I240"/>
    <mergeCell ref="A232:F232"/>
    <mergeCell ref="A234:F234"/>
    <mergeCell ref="A235:B235"/>
    <mergeCell ref="A167:F167"/>
    <mergeCell ref="A214:B214"/>
    <mergeCell ref="A237:F237"/>
    <mergeCell ref="A213:F213"/>
    <mergeCell ref="C224:C231"/>
    <mergeCell ref="A215:A231"/>
    <mergeCell ref="B215:B231"/>
    <mergeCell ref="C168:C184"/>
    <mergeCell ref="A210:F210"/>
    <mergeCell ref="B211:B212"/>
    <mergeCell ref="C191:C193"/>
    <mergeCell ref="A211:A212"/>
    <mergeCell ref="A158:B158"/>
    <mergeCell ref="A163:B163"/>
    <mergeCell ref="A162:F162"/>
    <mergeCell ref="A144:A152"/>
    <mergeCell ref="B144:B152"/>
    <mergeCell ref="D144:D152"/>
    <mergeCell ref="C157:F157"/>
    <mergeCell ref="D154:D156"/>
    <mergeCell ref="B154:B156"/>
    <mergeCell ref="A154:A156"/>
    <mergeCell ref="A3:I3"/>
    <mergeCell ref="A72:A95"/>
    <mergeCell ref="B72:B95"/>
    <mergeCell ref="C5:C6"/>
    <mergeCell ref="B5:B6"/>
    <mergeCell ref="A20:A44"/>
    <mergeCell ref="D20:D44"/>
    <mergeCell ref="A71:F71"/>
    <mergeCell ref="A45:F45"/>
    <mergeCell ref="A46:A70"/>
    <mergeCell ref="B46:B70"/>
    <mergeCell ref="D46:D70"/>
    <mergeCell ref="G5:I5"/>
    <mergeCell ref="A18:B18"/>
    <mergeCell ref="A8:D8"/>
    <mergeCell ref="A5:A6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2019-07-19T10:37:31Z</cp:lastPrinted>
  <dcterms:created xsi:type="dcterms:W3CDTF">2014-12-17T13:50:27Z</dcterms:created>
  <dcterms:modified xsi:type="dcterms:W3CDTF">2019-09-17T14:13:11Z</dcterms:modified>
</cp:coreProperties>
</file>